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ylecronin/Documents/DSU/CONS NSA/"/>
    </mc:Choice>
  </mc:AlternateContent>
  <bookViews>
    <workbookView xWindow="920" yWindow="460" windowWidth="24680" windowHeight="15540" tabRatio="500"/>
  </bookViews>
  <sheets>
    <sheet name="2016_CyberOps" sheetId="3" r:id="rId1"/>
    <sheet name="2016_NetSec" sheetId="6" r:id="rId2"/>
    <sheet name="2016_AS_NetSec" sheetId="2" r:id="rId3"/>
    <sheet name="2016_CompSci" sheetId="4" r:id="rId4"/>
    <sheet name="Degree Comparison" sheetId="5" r:id="rId5"/>
    <sheet name="Rotation" sheetId="1" r:id="rId6"/>
  </sheets>
  <definedNames>
    <definedName name="_xlnm._FilterDatabase" localSheetId="5" hidden="1">Rotation!$A$1:$J$34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3" l="1"/>
  <c r="F14" i="3"/>
  <c r="C46" i="4"/>
  <c r="C26" i="2"/>
  <c r="C46" i="6"/>
  <c r="C47" i="3"/>
  <c r="K33" i="6"/>
  <c r="K42" i="6"/>
  <c r="J42" i="6"/>
  <c r="I42" i="6"/>
  <c r="H42" i="6"/>
  <c r="G42" i="6"/>
  <c r="F42" i="6"/>
  <c r="E42" i="6"/>
  <c r="D42" i="6"/>
  <c r="B42" i="6"/>
  <c r="K32" i="6"/>
  <c r="J32" i="6"/>
  <c r="I32" i="6"/>
  <c r="H32" i="6"/>
  <c r="G32" i="6"/>
  <c r="F32" i="6"/>
  <c r="E32" i="6"/>
  <c r="D32" i="6"/>
  <c r="B32" i="6"/>
  <c r="K31" i="6"/>
  <c r="J31" i="6"/>
  <c r="I31" i="6"/>
  <c r="H31" i="6"/>
  <c r="G31" i="6"/>
  <c r="F31" i="6"/>
  <c r="E31" i="6"/>
  <c r="D31" i="6"/>
  <c r="B31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41" i="6"/>
  <c r="D33" i="6"/>
  <c r="D34" i="6"/>
  <c r="D35" i="6"/>
  <c r="D36" i="6"/>
  <c r="D37" i="6"/>
  <c r="D38" i="6"/>
  <c r="D39" i="6"/>
  <c r="D40" i="6"/>
  <c r="K37" i="3"/>
  <c r="K38" i="3"/>
  <c r="K39" i="3"/>
  <c r="K40" i="3"/>
  <c r="K41" i="3"/>
  <c r="K42" i="3"/>
  <c r="K43" i="3"/>
  <c r="K3" i="3"/>
  <c r="K4" i="3"/>
  <c r="K5" i="3"/>
  <c r="K6" i="3"/>
  <c r="K7" i="3"/>
  <c r="K8" i="3"/>
  <c r="K9" i="3"/>
  <c r="K10" i="3"/>
  <c r="K11" i="3"/>
  <c r="K12" i="3"/>
  <c r="K13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C3" i="1"/>
  <c r="C4" i="1"/>
  <c r="C5" i="1"/>
  <c r="C6" i="1"/>
  <c r="E2" i="1"/>
  <c r="E3" i="1"/>
  <c r="E4" i="1"/>
  <c r="E5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C40" i="1"/>
  <c r="C41" i="1"/>
  <c r="C42" i="1"/>
  <c r="C43" i="1"/>
  <c r="C44" i="1"/>
  <c r="C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J27" i="3"/>
  <c r="I27" i="3"/>
  <c r="H27" i="3"/>
  <c r="G27" i="3"/>
  <c r="F27" i="3"/>
  <c r="E27" i="3"/>
  <c r="D27" i="3"/>
  <c r="B27" i="3"/>
  <c r="J26" i="3"/>
  <c r="I26" i="3"/>
  <c r="H26" i="3"/>
  <c r="G26" i="3"/>
  <c r="F26" i="3"/>
  <c r="E26" i="3"/>
  <c r="D26" i="3"/>
  <c r="B26" i="3"/>
  <c r="J25" i="3"/>
  <c r="I25" i="3"/>
  <c r="H25" i="3"/>
  <c r="G25" i="3"/>
  <c r="F25" i="3"/>
  <c r="E25" i="3"/>
  <c r="D25" i="3"/>
  <c r="B25" i="3"/>
  <c r="K27" i="6"/>
  <c r="J27" i="6"/>
  <c r="I27" i="6"/>
  <c r="H27" i="6"/>
  <c r="G27" i="6"/>
  <c r="F27" i="6"/>
  <c r="E27" i="6"/>
  <c r="B27" i="6"/>
  <c r="K26" i="6"/>
  <c r="J26" i="6"/>
  <c r="I26" i="6"/>
  <c r="H26" i="6"/>
  <c r="G26" i="6"/>
  <c r="F26" i="6"/>
  <c r="E26" i="6"/>
  <c r="B26" i="6"/>
  <c r="K25" i="6"/>
  <c r="J25" i="6"/>
  <c r="I25" i="6"/>
  <c r="H25" i="6"/>
  <c r="G25" i="6"/>
  <c r="F25" i="6"/>
  <c r="E25" i="6"/>
  <c r="B25" i="6"/>
  <c r="K15" i="2"/>
  <c r="J15" i="2"/>
  <c r="I15" i="2"/>
  <c r="H15" i="2"/>
  <c r="G15" i="2"/>
  <c r="F15" i="2"/>
  <c r="E15" i="2"/>
  <c r="D15" i="2"/>
  <c r="B15" i="2"/>
  <c r="K14" i="2"/>
  <c r="J14" i="2"/>
  <c r="I14" i="2"/>
  <c r="H14" i="2"/>
  <c r="G14" i="2"/>
  <c r="F14" i="2"/>
  <c r="E14" i="2"/>
  <c r="D14" i="2"/>
  <c r="B14" i="2"/>
  <c r="K13" i="2"/>
  <c r="J13" i="2"/>
  <c r="I13" i="2"/>
  <c r="H13" i="2"/>
  <c r="G13" i="2"/>
  <c r="F13" i="2"/>
  <c r="E13" i="2"/>
  <c r="D13" i="2"/>
  <c r="B13" i="2"/>
  <c r="K20" i="4"/>
  <c r="J20" i="4"/>
  <c r="I20" i="4"/>
  <c r="H20" i="4"/>
  <c r="G20" i="4"/>
  <c r="F20" i="4"/>
  <c r="E20" i="4"/>
  <c r="D20" i="4"/>
  <c r="B20" i="4"/>
  <c r="K19" i="4"/>
  <c r="J19" i="4"/>
  <c r="I19" i="4"/>
  <c r="H19" i="4"/>
  <c r="G19" i="4"/>
  <c r="F19" i="4"/>
  <c r="E19" i="4"/>
  <c r="D19" i="4"/>
  <c r="B19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26" i="4"/>
  <c r="D27" i="4"/>
  <c r="D28" i="4"/>
  <c r="D30" i="4"/>
  <c r="D31" i="4"/>
  <c r="D32" i="4"/>
  <c r="D33" i="4"/>
  <c r="D34" i="4"/>
  <c r="D35" i="4"/>
  <c r="D36" i="4"/>
  <c r="D24" i="4"/>
  <c r="D37" i="4"/>
  <c r="D38" i="4"/>
  <c r="D25" i="4"/>
  <c r="D39" i="4"/>
  <c r="D40" i="4"/>
  <c r="D21" i="4"/>
  <c r="D41" i="4"/>
  <c r="D42" i="4"/>
  <c r="D29" i="4"/>
  <c r="D22" i="4"/>
  <c r="D23" i="4"/>
  <c r="K4" i="4"/>
  <c r="E4" i="4"/>
  <c r="F4" i="4"/>
  <c r="G4" i="4"/>
  <c r="H4" i="4"/>
  <c r="I4" i="4"/>
  <c r="J4" i="4"/>
  <c r="K5" i="4"/>
  <c r="E5" i="4"/>
  <c r="F5" i="4"/>
  <c r="G5" i="4"/>
  <c r="H5" i="4"/>
  <c r="I5" i="4"/>
  <c r="J5" i="4"/>
  <c r="K6" i="4"/>
  <c r="E6" i="4"/>
  <c r="F6" i="4"/>
  <c r="G6" i="4"/>
  <c r="H6" i="4"/>
  <c r="I6" i="4"/>
  <c r="J6" i="4"/>
  <c r="K7" i="4"/>
  <c r="E7" i="4"/>
  <c r="F7" i="4"/>
  <c r="G7" i="4"/>
  <c r="H7" i="4"/>
  <c r="I7" i="4"/>
  <c r="J7" i="4"/>
  <c r="K8" i="4"/>
  <c r="E8" i="4"/>
  <c r="F8" i="4"/>
  <c r="G8" i="4"/>
  <c r="H8" i="4"/>
  <c r="I8" i="4"/>
  <c r="J8" i="4"/>
  <c r="K9" i="4"/>
  <c r="E9" i="4"/>
  <c r="F9" i="4"/>
  <c r="G9" i="4"/>
  <c r="H9" i="4"/>
  <c r="I9" i="4"/>
  <c r="J9" i="4"/>
  <c r="K10" i="4"/>
  <c r="E10" i="4"/>
  <c r="F10" i="4"/>
  <c r="G10" i="4"/>
  <c r="H10" i="4"/>
  <c r="I10" i="4"/>
  <c r="J10" i="4"/>
  <c r="K11" i="4"/>
  <c r="E11" i="4"/>
  <c r="F11" i="4"/>
  <c r="G11" i="4"/>
  <c r="H11" i="4"/>
  <c r="I11" i="4"/>
  <c r="J11" i="4"/>
  <c r="K12" i="4"/>
  <c r="E12" i="4"/>
  <c r="F12" i="4"/>
  <c r="G12" i="4"/>
  <c r="H12" i="4"/>
  <c r="I12" i="4"/>
  <c r="J12" i="4"/>
  <c r="K13" i="4"/>
  <c r="E13" i="4"/>
  <c r="F13" i="4"/>
  <c r="G13" i="4"/>
  <c r="H13" i="4"/>
  <c r="I13" i="4"/>
  <c r="J13" i="4"/>
  <c r="K14" i="4"/>
  <c r="E14" i="4"/>
  <c r="F14" i="4"/>
  <c r="G14" i="4"/>
  <c r="H14" i="4"/>
  <c r="I14" i="4"/>
  <c r="J14" i="4"/>
  <c r="K15" i="4"/>
  <c r="E15" i="4"/>
  <c r="F15" i="4"/>
  <c r="G15" i="4"/>
  <c r="H15" i="4"/>
  <c r="I15" i="4"/>
  <c r="J15" i="4"/>
  <c r="K16" i="4"/>
  <c r="E16" i="4"/>
  <c r="F16" i="4"/>
  <c r="G16" i="4"/>
  <c r="H16" i="4"/>
  <c r="I16" i="4"/>
  <c r="J16" i="4"/>
  <c r="K17" i="4"/>
  <c r="E17" i="4"/>
  <c r="F17" i="4"/>
  <c r="G17" i="4"/>
  <c r="H17" i="4"/>
  <c r="I17" i="4"/>
  <c r="J17" i="4"/>
  <c r="K18" i="4"/>
  <c r="E18" i="4"/>
  <c r="F18" i="4"/>
  <c r="G18" i="4"/>
  <c r="H18" i="4"/>
  <c r="I18" i="4"/>
  <c r="J18" i="4"/>
  <c r="K26" i="4"/>
  <c r="E26" i="4"/>
  <c r="F26" i="4"/>
  <c r="G26" i="4"/>
  <c r="H26" i="4"/>
  <c r="I26" i="4"/>
  <c r="J26" i="4"/>
  <c r="K27" i="4"/>
  <c r="E27" i="4"/>
  <c r="F27" i="4"/>
  <c r="G27" i="4"/>
  <c r="H27" i="4"/>
  <c r="I27" i="4"/>
  <c r="J27" i="4"/>
  <c r="K28" i="4"/>
  <c r="E28" i="4"/>
  <c r="F28" i="4"/>
  <c r="G28" i="4"/>
  <c r="H28" i="4"/>
  <c r="I28" i="4"/>
  <c r="J28" i="4"/>
  <c r="K30" i="4"/>
  <c r="E30" i="4"/>
  <c r="F30" i="4"/>
  <c r="G30" i="4"/>
  <c r="H30" i="4"/>
  <c r="I30" i="4"/>
  <c r="J30" i="4"/>
  <c r="K31" i="4"/>
  <c r="E31" i="4"/>
  <c r="F31" i="4"/>
  <c r="G31" i="4"/>
  <c r="H31" i="4"/>
  <c r="I31" i="4"/>
  <c r="J31" i="4"/>
  <c r="K32" i="4"/>
  <c r="E32" i="4"/>
  <c r="F32" i="4"/>
  <c r="G32" i="4"/>
  <c r="H32" i="4"/>
  <c r="I32" i="4"/>
  <c r="J32" i="4"/>
  <c r="K33" i="4"/>
  <c r="E33" i="4"/>
  <c r="F33" i="4"/>
  <c r="G33" i="4"/>
  <c r="H33" i="4"/>
  <c r="I33" i="4"/>
  <c r="J33" i="4"/>
  <c r="K34" i="4"/>
  <c r="E34" i="4"/>
  <c r="F34" i="4"/>
  <c r="G34" i="4"/>
  <c r="H34" i="4"/>
  <c r="I34" i="4"/>
  <c r="J34" i="4"/>
  <c r="K35" i="4"/>
  <c r="E35" i="4"/>
  <c r="F35" i="4"/>
  <c r="G35" i="4"/>
  <c r="H35" i="4"/>
  <c r="I35" i="4"/>
  <c r="J35" i="4"/>
  <c r="K36" i="4"/>
  <c r="E36" i="4"/>
  <c r="F36" i="4"/>
  <c r="G36" i="4"/>
  <c r="H36" i="4"/>
  <c r="I36" i="4"/>
  <c r="J36" i="4"/>
  <c r="K24" i="4"/>
  <c r="E24" i="4"/>
  <c r="F24" i="4"/>
  <c r="G24" i="4"/>
  <c r="H24" i="4"/>
  <c r="I24" i="4"/>
  <c r="J24" i="4"/>
  <c r="K37" i="4"/>
  <c r="E37" i="4"/>
  <c r="F37" i="4"/>
  <c r="G37" i="4"/>
  <c r="H37" i="4"/>
  <c r="I37" i="4"/>
  <c r="J37" i="4"/>
  <c r="K38" i="4"/>
  <c r="E38" i="4"/>
  <c r="F38" i="4"/>
  <c r="G38" i="4"/>
  <c r="H38" i="4"/>
  <c r="I38" i="4"/>
  <c r="J38" i="4"/>
  <c r="K25" i="4"/>
  <c r="E25" i="4"/>
  <c r="F25" i="4"/>
  <c r="G25" i="4"/>
  <c r="H25" i="4"/>
  <c r="I25" i="4"/>
  <c r="J25" i="4"/>
  <c r="K39" i="4"/>
  <c r="E39" i="4"/>
  <c r="F39" i="4"/>
  <c r="G39" i="4"/>
  <c r="H39" i="4"/>
  <c r="I39" i="4"/>
  <c r="J39" i="4"/>
  <c r="K40" i="4"/>
  <c r="E40" i="4"/>
  <c r="F40" i="4"/>
  <c r="G40" i="4"/>
  <c r="H40" i="4"/>
  <c r="I40" i="4"/>
  <c r="J40" i="4"/>
  <c r="K21" i="4"/>
  <c r="E21" i="4"/>
  <c r="F21" i="4"/>
  <c r="G21" i="4"/>
  <c r="H21" i="4"/>
  <c r="I21" i="4"/>
  <c r="J21" i="4"/>
  <c r="K41" i="4"/>
  <c r="E41" i="4"/>
  <c r="F41" i="4"/>
  <c r="G41" i="4"/>
  <c r="H41" i="4"/>
  <c r="I41" i="4"/>
  <c r="J41" i="4"/>
  <c r="K42" i="4"/>
  <c r="E42" i="4"/>
  <c r="F42" i="4"/>
  <c r="G42" i="4"/>
  <c r="H42" i="4"/>
  <c r="I42" i="4"/>
  <c r="J42" i="4"/>
  <c r="K29" i="4"/>
  <c r="E29" i="4"/>
  <c r="F29" i="4"/>
  <c r="G29" i="4"/>
  <c r="H29" i="4"/>
  <c r="I29" i="4"/>
  <c r="J29" i="4"/>
  <c r="K22" i="4"/>
  <c r="E22" i="4"/>
  <c r="F22" i="4"/>
  <c r="G22" i="4"/>
  <c r="H22" i="4"/>
  <c r="I22" i="4"/>
  <c r="J22" i="4"/>
  <c r="K23" i="4"/>
  <c r="E23" i="4"/>
  <c r="F23" i="4"/>
  <c r="G23" i="4"/>
  <c r="H23" i="4"/>
  <c r="I23" i="4"/>
  <c r="J23" i="4"/>
  <c r="B23" i="4"/>
  <c r="B22" i="4"/>
  <c r="B21" i="4"/>
  <c r="B29" i="4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B3" i="4"/>
  <c r="K3" i="4"/>
  <c r="E3" i="4"/>
  <c r="F3" i="4"/>
  <c r="G3" i="4"/>
  <c r="H3" i="4"/>
  <c r="I3" i="4"/>
  <c r="J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6" i="4"/>
  <c r="B27" i="4"/>
  <c r="B28" i="4"/>
  <c r="B30" i="4"/>
  <c r="B31" i="4"/>
  <c r="B32" i="4"/>
  <c r="B33" i="4"/>
  <c r="B34" i="4"/>
  <c r="B35" i="4"/>
  <c r="B36" i="4"/>
  <c r="B24" i="4"/>
  <c r="B37" i="4"/>
  <c r="B38" i="4"/>
  <c r="B25" i="4"/>
  <c r="B39" i="4"/>
  <c r="B40" i="4"/>
  <c r="B41" i="4"/>
  <c r="B42" i="4"/>
  <c r="K40" i="6"/>
  <c r="J40" i="6"/>
  <c r="I40" i="6"/>
  <c r="H40" i="6"/>
  <c r="G40" i="6"/>
  <c r="F40" i="6"/>
  <c r="E40" i="6"/>
  <c r="B40" i="6"/>
  <c r="K41" i="6"/>
  <c r="J39" i="6"/>
  <c r="I39" i="6"/>
  <c r="H39" i="6"/>
  <c r="G39" i="6"/>
  <c r="F39" i="6"/>
  <c r="E39" i="6"/>
  <c r="B39" i="6"/>
  <c r="K38" i="6"/>
  <c r="J38" i="6"/>
  <c r="I38" i="6"/>
  <c r="H38" i="6"/>
  <c r="G38" i="6"/>
  <c r="F38" i="6"/>
  <c r="E38" i="6"/>
  <c r="B38" i="6"/>
  <c r="K37" i="6"/>
  <c r="J37" i="6"/>
  <c r="I37" i="6"/>
  <c r="H37" i="6"/>
  <c r="G37" i="6"/>
  <c r="F37" i="6"/>
  <c r="E37" i="6"/>
  <c r="B37" i="6"/>
  <c r="K36" i="6"/>
  <c r="J36" i="6"/>
  <c r="I36" i="6"/>
  <c r="H36" i="6"/>
  <c r="G36" i="6"/>
  <c r="F36" i="6"/>
  <c r="E36" i="6"/>
  <c r="B36" i="6"/>
  <c r="K35" i="6"/>
  <c r="J35" i="6"/>
  <c r="I35" i="6"/>
  <c r="H35" i="6"/>
  <c r="G35" i="6"/>
  <c r="F35" i="6"/>
  <c r="E35" i="6"/>
  <c r="B35" i="6"/>
  <c r="K34" i="6"/>
  <c r="J34" i="6"/>
  <c r="I34" i="6"/>
  <c r="H34" i="6"/>
  <c r="G34" i="6"/>
  <c r="F34" i="6"/>
  <c r="E34" i="6"/>
  <c r="B34" i="6"/>
  <c r="J33" i="6"/>
  <c r="I33" i="6"/>
  <c r="H33" i="6"/>
  <c r="G33" i="6"/>
  <c r="F33" i="6"/>
  <c r="E33" i="6"/>
  <c r="B33" i="6"/>
  <c r="J41" i="6"/>
  <c r="I41" i="6"/>
  <c r="H41" i="6"/>
  <c r="G41" i="6"/>
  <c r="F41" i="6"/>
  <c r="E41" i="6"/>
  <c r="B41" i="6"/>
  <c r="K30" i="6"/>
  <c r="J30" i="6"/>
  <c r="I30" i="6"/>
  <c r="H30" i="6"/>
  <c r="G30" i="6"/>
  <c r="F30" i="6"/>
  <c r="E30" i="6"/>
  <c r="B30" i="6"/>
  <c r="K29" i="6"/>
  <c r="J29" i="6"/>
  <c r="I29" i="6"/>
  <c r="H29" i="6"/>
  <c r="G29" i="6"/>
  <c r="F29" i="6"/>
  <c r="E29" i="6"/>
  <c r="B29" i="6"/>
  <c r="K28" i="6"/>
  <c r="J28" i="6"/>
  <c r="I28" i="6"/>
  <c r="H28" i="6"/>
  <c r="G28" i="6"/>
  <c r="F28" i="6"/>
  <c r="E28" i="6"/>
  <c r="B28" i="6"/>
  <c r="K24" i="6"/>
  <c r="J24" i="6"/>
  <c r="I24" i="6"/>
  <c r="H24" i="6"/>
  <c r="G24" i="6"/>
  <c r="F24" i="6"/>
  <c r="E24" i="6"/>
  <c r="B24" i="6"/>
  <c r="K23" i="6"/>
  <c r="J23" i="6"/>
  <c r="I23" i="6"/>
  <c r="H23" i="6"/>
  <c r="G23" i="6"/>
  <c r="F23" i="6"/>
  <c r="E23" i="6"/>
  <c r="B23" i="6"/>
  <c r="K22" i="6"/>
  <c r="J22" i="6"/>
  <c r="I22" i="6"/>
  <c r="H22" i="6"/>
  <c r="G22" i="6"/>
  <c r="F22" i="6"/>
  <c r="E22" i="6"/>
  <c r="B22" i="6"/>
  <c r="K21" i="6"/>
  <c r="J21" i="6"/>
  <c r="I21" i="6"/>
  <c r="H21" i="6"/>
  <c r="G21" i="6"/>
  <c r="F21" i="6"/>
  <c r="E21" i="6"/>
  <c r="B21" i="6"/>
  <c r="K20" i="6"/>
  <c r="J20" i="6"/>
  <c r="I20" i="6"/>
  <c r="H20" i="6"/>
  <c r="G20" i="6"/>
  <c r="F20" i="6"/>
  <c r="E20" i="6"/>
  <c r="B20" i="6"/>
  <c r="K19" i="6"/>
  <c r="J19" i="6"/>
  <c r="I19" i="6"/>
  <c r="H19" i="6"/>
  <c r="G19" i="6"/>
  <c r="F19" i="6"/>
  <c r="E19" i="6"/>
  <c r="B19" i="6"/>
  <c r="K18" i="6"/>
  <c r="J18" i="6"/>
  <c r="I18" i="6"/>
  <c r="H18" i="6"/>
  <c r="G18" i="6"/>
  <c r="F18" i="6"/>
  <c r="E18" i="6"/>
  <c r="B18" i="6"/>
  <c r="K17" i="6"/>
  <c r="J17" i="6"/>
  <c r="I17" i="6"/>
  <c r="H17" i="6"/>
  <c r="G17" i="6"/>
  <c r="F17" i="6"/>
  <c r="E17" i="6"/>
  <c r="B17" i="6"/>
  <c r="K16" i="6"/>
  <c r="J16" i="6"/>
  <c r="I16" i="6"/>
  <c r="H16" i="6"/>
  <c r="G16" i="6"/>
  <c r="F16" i="6"/>
  <c r="E16" i="6"/>
  <c r="B16" i="6"/>
  <c r="K15" i="6"/>
  <c r="J15" i="6"/>
  <c r="I15" i="6"/>
  <c r="H15" i="6"/>
  <c r="G15" i="6"/>
  <c r="F15" i="6"/>
  <c r="E15" i="6"/>
  <c r="B15" i="6"/>
  <c r="K14" i="6"/>
  <c r="J14" i="6"/>
  <c r="I14" i="6"/>
  <c r="H14" i="6"/>
  <c r="G14" i="6"/>
  <c r="F14" i="6"/>
  <c r="E14" i="6"/>
  <c r="B14" i="6"/>
  <c r="K13" i="6"/>
  <c r="J13" i="6"/>
  <c r="I13" i="6"/>
  <c r="H13" i="6"/>
  <c r="G13" i="6"/>
  <c r="F13" i="6"/>
  <c r="E13" i="6"/>
  <c r="B13" i="6"/>
  <c r="K12" i="6"/>
  <c r="J12" i="6"/>
  <c r="I12" i="6"/>
  <c r="H12" i="6"/>
  <c r="G12" i="6"/>
  <c r="F12" i="6"/>
  <c r="E12" i="6"/>
  <c r="B12" i="6"/>
  <c r="K11" i="6"/>
  <c r="J11" i="6"/>
  <c r="I11" i="6"/>
  <c r="H11" i="6"/>
  <c r="G11" i="6"/>
  <c r="F11" i="6"/>
  <c r="E11" i="6"/>
  <c r="B11" i="6"/>
  <c r="K10" i="6"/>
  <c r="J10" i="6"/>
  <c r="I10" i="6"/>
  <c r="H10" i="6"/>
  <c r="G10" i="6"/>
  <c r="F10" i="6"/>
  <c r="E10" i="6"/>
  <c r="B10" i="6"/>
  <c r="K9" i="6"/>
  <c r="J9" i="6"/>
  <c r="I9" i="6"/>
  <c r="H9" i="6"/>
  <c r="G9" i="6"/>
  <c r="F9" i="6"/>
  <c r="E9" i="6"/>
  <c r="B9" i="6"/>
  <c r="K8" i="6"/>
  <c r="J8" i="6"/>
  <c r="I8" i="6"/>
  <c r="H8" i="6"/>
  <c r="G8" i="6"/>
  <c r="F8" i="6"/>
  <c r="E8" i="6"/>
  <c r="B8" i="6"/>
  <c r="K7" i="6"/>
  <c r="J7" i="6"/>
  <c r="I7" i="6"/>
  <c r="H7" i="6"/>
  <c r="G7" i="6"/>
  <c r="F7" i="6"/>
  <c r="E7" i="6"/>
  <c r="B7" i="6"/>
  <c r="K6" i="6"/>
  <c r="J6" i="6"/>
  <c r="I6" i="6"/>
  <c r="H6" i="6"/>
  <c r="G6" i="6"/>
  <c r="F6" i="6"/>
  <c r="E6" i="6"/>
  <c r="B6" i="6"/>
  <c r="K5" i="6"/>
  <c r="J5" i="6"/>
  <c r="I5" i="6"/>
  <c r="H5" i="6"/>
  <c r="G5" i="6"/>
  <c r="F5" i="6"/>
  <c r="E5" i="6"/>
  <c r="B5" i="6"/>
  <c r="K4" i="6"/>
  <c r="J4" i="6"/>
  <c r="I4" i="6"/>
  <c r="H4" i="6"/>
  <c r="G4" i="6"/>
  <c r="F4" i="6"/>
  <c r="E4" i="6"/>
  <c r="B4" i="6"/>
  <c r="K3" i="6"/>
  <c r="J3" i="6"/>
  <c r="I3" i="6"/>
  <c r="H3" i="6"/>
  <c r="G3" i="6"/>
  <c r="F3" i="6"/>
  <c r="E3" i="6"/>
  <c r="B3" i="6"/>
  <c r="K2" i="6"/>
  <c r="J2" i="6"/>
  <c r="I2" i="6"/>
  <c r="H2" i="6"/>
  <c r="G2" i="6"/>
  <c r="F2" i="6"/>
  <c r="E2" i="6"/>
  <c r="B2" i="6"/>
  <c r="J43" i="3"/>
  <c r="I43" i="3"/>
  <c r="H43" i="3"/>
  <c r="G43" i="3"/>
  <c r="F43" i="3"/>
  <c r="E43" i="3"/>
  <c r="B43" i="3"/>
  <c r="J42" i="3"/>
  <c r="I42" i="3"/>
  <c r="H42" i="3"/>
  <c r="G42" i="3"/>
  <c r="F42" i="3"/>
  <c r="E42" i="3"/>
  <c r="B42" i="3"/>
  <c r="J32" i="3"/>
  <c r="I32" i="3"/>
  <c r="H32" i="3"/>
  <c r="G32" i="3"/>
  <c r="F32" i="3"/>
  <c r="E32" i="3"/>
  <c r="B32" i="3"/>
  <c r="J6" i="3"/>
  <c r="I6" i="3"/>
  <c r="H6" i="3"/>
  <c r="G6" i="3"/>
  <c r="F6" i="3"/>
  <c r="E6" i="3"/>
  <c r="B6" i="3"/>
  <c r="B5" i="2"/>
  <c r="D2" i="2"/>
  <c r="D3" i="2"/>
  <c r="D4" i="2"/>
  <c r="D5" i="2"/>
  <c r="D6" i="2"/>
  <c r="D7" i="2"/>
  <c r="D8" i="2"/>
  <c r="D9" i="2"/>
  <c r="D10" i="2"/>
  <c r="D11" i="2"/>
  <c r="D16" i="2"/>
  <c r="D17" i="2"/>
  <c r="D18" i="2"/>
  <c r="D19" i="2"/>
  <c r="D20" i="2"/>
  <c r="D21" i="2"/>
  <c r="D22" i="2"/>
  <c r="D12" i="2"/>
  <c r="B2" i="2"/>
  <c r="B3" i="2"/>
  <c r="B4" i="2"/>
  <c r="B6" i="2"/>
  <c r="B7" i="2"/>
  <c r="B8" i="2"/>
  <c r="B9" i="2"/>
  <c r="B10" i="2"/>
  <c r="B11" i="2"/>
  <c r="B16" i="2"/>
  <c r="B17" i="2"/>
  <c r="B18" i="2"/>
  <c r="B19" i="2"/>
  <c r="B20" i="2"/>
  <c r="B21" i="2"/>
  <c r="B22" i="2"/>
  <c r="B12" i="2"/>
  <c r="B2" i="4"/>
  <c r="B28" i="3"/>
  <c r="E28" i="3"/>
  <c r="F28" i="3"/>
  <c r="G28" i="3"/>
  <c r="H28" i="3"/>
  <c r="I28" i="3"/>
  <c r="J28" i="3"/>
  <c r="B14" i="3"/>
  <c r="B15" i="3"/>
  <c r="B16" i="3"/>
  <c r="B17" i="3"/>
  <c r="B18" i="3"/>
  <c r="B19" i="3"/>
  <c r="B20" i="3"/>
  <c r="B21" i="3"/>
  <c r="B22" i="3"/>
  <c r="B23" i="3"/>
  <c r="B24" i="3"/>
  <c r="B29" i="3"/>
  <c r="B30" i="3"/>
  <c r="B31" i="3"/>
  <c r="B33" i="3"/>
  <c r="B34" i="3"/>
  <c r="B35" i="3"/>
  <c r="B36" i="3"/>
  <c r="B37" i="3"/>
  <c r="B39" i="3"/>
  <c r="B40" i="3"/>
  <c r="B38" i="3"/>
  <c r="B41" i="3"/>
  <c r="B13" i="3"/>
  <c r="K12" i="2"/>
  <c r="E12" i="2"/>
  <c r="F12" i="2"/>
  <c r="G12" i="2"/>
  <c r="H12" i="2"/>
  <c r="I12" i="2"/>
  <c r="J12" i="2"/>
  <c r="J37" i="3"/>
  <c r="I37" i="3"/>
  <c r="H37" i="3"/>
  <c r="G37" i="3"/>
  <c r="F37" i="3"/>
  <c r="E37" i="3"/>
  <c r="J9" i="3"/>
  <c r="I9" i="3"/>
  <c r="H9" i="3"/>
  <c r="G9" i="3"/>
  <c r="F9" i="3"/>
  <c r="E9" i="3"/>
  <c r="B9" i="3"/>
  <c r="J34" i="3"/>
  <c r="I34" i="3"/>
  <c r="H34" i="3"/>
  <c r="G34" i="3"/>
  <c r="F34" i="3"/>
  <c r="E34" i="3"/>
  <c r="J33" i="3"/>
  <c r="I33" i="3"/>
  <c r="H33" i="3"/>
  <c r="G33" i="3"/>
  <c r="F33" i="3"/>
  <c r="E33" i="3"/>
  <c r="J38" i="3"/>
  <c r="I38" i="3"/>
  <c r="H38" i="3"/>
  <c r="G38" i="3"/>
  <c r="F38" i="3"/>
  <c r="E38" i="3"/>
  <c r="J39" i="3"/>
  <c r="I39" i="3"/>
  <c r="H39" i="3"/>
  <c r="G39" i="3"/>
  <c r="F39" i="3"/>
  <c r="E39" i="3"/>
  <c r="J31" i="3"/>
  <c r="I31" i="3"/>
  <c r="H31" i="3"/>
  <c r="G31" i="3"/>
  <c r="F31" i="3"/>
  <c r="E31" i="3"/>
  <c r="J36" i="3"/>
  <c r="I36" i="3"/>
  <c r="H36" i="3"/>
  <c r="G36" i="3"/>
  <c r="F36" i="3"/>
  <c r="E36" i="3"/>
  <c r="J35" i="3"/>
  <c r="I35" i="3"/>
  <c r="H35" i="3"/>
  <c r="G35" i="3"/>
  <c r="F35" i="3"/>
  <c r="E35" i="3"/>
  <c r="J41" i="3"/>
  <c r="I41" i="3"/>
  <c r="H41" i="3"/>
  <c r="G41" i="3"/>
  <c r="F41" i="3"/>
  <c r="E41" i="3"/>
  <c r="J30" i="3"/>
  <c r="I30" i="3"/>
  <c r="H30" i="3"/>
  <c r="G30" i="3"/>
  <c r="F30" i="3"/>
  <c r="E30" i="3"/>
  <c r="J29" i="3"/>
  <c r="I29" i="3"/>
  <c r="H29" i="3"/>
  <c r="G29" i="3"/>
  <c r="F29" i="3"/>
  <c r="E29" i="3"/>
  <c r="E20" i="2"/>
  <c r="F20" i="2"/>
  <c r="G20" i="2"/>
  <c r="H20" i="2"/>
  <c r="I20" i="2"/>
  <c r="J20" i="2"/>
  <c r="K21" i="2"/>
  <c r="E21" i="2"/>
  <c r="F21" i="2"/>
  <c r="G21" i="2"/>
  <c r="H21" i="2"/>
  <c r="I21" i="2"/>
  <c r="J21" i="2"/>
  <c r="K18" i="2"/>
  <c r="E18" i="2"/>
  <c r="F18" i="2"/>
  <c r="G18" i="2"/>
  <c r="H18" i="2"/>
  <c r="I18" i="2"/>
  <c r="J18" i="2"/>
  <c r="K6" i="2"/>
  <c r="E6" i="2"/>
  <c r="F6" i="2"/>
  <c r="G6" i="2"/>
  <c r="H6" i="2"/>
  <c r="I6" i="2"/>
  <c r="J6" i="2"/>
  <c r="K16" i="2"/>
  <c r="K22" i="2"/>
  <c r="K19" i="2"/>
  <c r="K17" i="2"/>
  <c r="E22" i="2"/>
  <c r="F22" i="2"/>
  <c r="G22" i="2"/>
  <c r="H22" i="2"/>
  <c r="I22" i="2"/>
  <c r="J22" i="2"/>
  <c r="E19" i="2"/>
  <c r="F19" i="2"/>
  <c r="G19" i="2"/>
  <c r="H19" i="2"/>
  <c r="I19" i="2"/>
  <c r="J19" i="2"/>
  <c r="E17" i="2"/>
  <c r="F17" i="2"/>
  <c r="G17" i="2"/>
  <c r="H17" i="2"/>
  <c r="I17" i="2"/>
  <c r="J17" i="2"/>
  <c r="E16" i="2"/>
  <c r="F16" i="2"/>
  <c r="G16" i="2"/>
  <c r="H16" i="2"/>
  <c r="I16" i="2"/>
  <c r="J16" i="2"/>
  <c r="K2" i="4"/>
  <c r="J2" i="4"/>
  <c r="I2" i="4"/>
  <c r="H2" i="4"/>
  <c r="G2" i="4"/>
  <c r="F2" i="4"/>
  <c r="E2" i="4"/>
  <c r="E3" i="3"/>
  <c r="F3" i="3"/>
  <c r="G3" i="3"/>
  <c r="H3" i="3"/>
  <c r="I3" i="3"/>
  <c r="J3" i="3"/>
  <c r="E4" i="3"/>
  <c r="F4" i="3"/>
  <c r="G4" i="3"/>
  <c r="H4" i="3"/>
  <c r="I4" i="3"/>
  <c r="J4" i="3"/>
  <c r="E5" i="3"/>
  <c r="F5" i="3"/>
  <c r="G5" i="3"/>
  <c r="H5" i="3"/>
  <c r="I5" i="3"/>
  <c r="J5" i="3"/>
  <c r="E7" i="3"/>
  <c r="F7" i="3"/>
  <c r="G7" i="3"/>
  <c r="H7" i="3"/>
  <c r="I7" i="3"/>
  <c r="J7" i="3"/>
  <c r="E8" i="3"/>
  <c r="F8" i="3"/>
  <c r="G8" i="3"/>
  <c r="H8" i="3"/>
  <c r="I8" i="3"/>
  <c r="J8" i="3"/>
  <c r="E10" i="3"/>
  <c r="F10" i="3"/>
  <c r="G10" i="3"/>
  <c r="H10" i="3"/>
  <c r="I10" i="3"/>
  <c r="J10" i="3"/>
  <c r="E11" i="3"/>
  <c r="F11" i="3"/>
  <c r="G11" i="3"/>
  <c r="H11" i="3"/>
  <c r="I11" i="3"/>
  <c r="J11" i="3"/>
  <c r="E12" i="3"/>
  <c r="F12" i="3"/>
  <c r="G12" i="3"/>
  <c r="H12" i="3"/>
  <c r="I12" i="3"/>
  <c r="J12" i="3"/>
  <c r="E13" i="3"/>
  <c r="F13" i="3"/>
  <c r="G13" i="3"/>
  <c r="H13" i="3"/>
  <c r="I13" i="3"/>
  <c r="J13" i="3"/>
  <c r="E14" i="3"/>
  <c r="G14" i="3"/>
  <c r="H14" i="3"/>
  <c r="I14" i="3"/>
  <c r="J14" i="3"/>
  <c r="E15" i="3"/>
  <c r="F15" i="3"/>
  <c r="G15" i="3"/>
  <c r="H15" i="3"/>
  <c r="I15" i="3"/>
  <c r="J15" i="3"/>
  <c r="E16" i="3"/>
  <c r="F16" i="3"/>
  <c r="G16" i="3"/>
  <c r="H16" i="3"/>
  <c r="I16" i="3"/>
  <c r="J16" i="3"/>
  <c r="E17" i="3"/>
  <c r="F17" i="3"/>
  <c r="G17" i="3"/>
  <c r="H17" i="3"/>
  <c r="I17" i="3"/>
  <c r="J17" i="3"/>
  <c r="E18" i="3"/>
  <c r="F18" i="3"/>
  <c r="G18" i="3"/>
  <c r="H18" i="3"/>
  <c r="I18" i="3"/>
  <c r="J18" i="3"/>
  <c r="E19" i="3"/>
  <c r="F19" i="3"/>
  <c r="G19" i="3"/>
  <c r="H19" i="3"/>
  <c r="I19" i="3"/>
  <c r="J19" i="3"/>
  <c r="E20" i="3"/>
  <c r="F20" i="3"/>
  <c r="G20" i="3"/>
  <c r="H20" i="3"/>
  <c r="I20" i="3"/>
  <c r="J20" i="3"/>
  <c r="E21" i="3"/>
  <c r="F21" i="3"/>
  <c r="G21" i="3"/>
  <c r="H21" i="3"/>
  <c r="I21" i="3"/>
  <c r="J21" i="3"/>
  <c r="E22" i="3"/>
  <c r="F22" i="3"/>
  <c r="G22" i="3"/>
  <c r="H22" i="3"/>
  <c r="I22" i="3"/>
  <c r="J22" i="3"/>
  <c r="E23" i="3"/>
  <c r="F23" i="3"/>
  <c r="G23" i="3"/>
  <c r="H23" i="3"/>
  <c r="I23" i="3"/>
  <c r="J23" i="3"/>
  <c r="E24" i="3"/>
  <c r="F24" i="3"/>
  <c r="G24" i="3"/>
  <c r="H24" i="3"/>
  <c r="I24" i="3"/>
  <c r="J24" i="3"/>
  <c r="E40" i="3"/>
  <c r="F40" i="3"/>
  <c r="G40" i="3"/>
  <c r="H40" i="3"/>
  <c r="I40" i="3"/>
  <c r="J40" i="3"/>
  <c r="K2" i="3"/>
  <c r="J2" i="3"/>
  <c r="I2" i="3"/>
  <c r="H2" i="3"/>
  <c r="G2" i="3"/>
  <c r="F2" i="3"/>
  <c r="E2" i="3"/>
  <c r="K2" i="2"/>
  <c r="E2" i="2"/>
  <c r="F2" i="2"/>
  <c r="G2" i="2"/>
  <c r="H2" i="2"/>
  <c r="I2" i="2"/>
  <c r="J2" i="2"/>
  <c r="K3" i="2"/>
  <c r="E3" i="2"/>
  <c r="F3" i="2"/>
  <c r="G3" i="2"/>
  <c r="H3" i="2"/>
  <c r="I3" i="2"/>
  <c r="J3" i="2"/>
  <c r="K4" i="2"/>
  <c r="E4" i="2"/>
  <c r="F4" i="2"/>
  <c r="G4" i="2"/>
  <c r="H4" i="2"/>
  <c r="I4" i="2"/>
  <c r="J4" i="2"/>
  <c r="K5" i="2"/>
  <c r="E5" i="2"/>
  <c r="F5" i="2"/>
  <c r="G5" i="2"/>
  <c r="H5" i="2"/>
  <c r="I5" i="2"/>
  <c r="J5" i="2"/>
  <c r="K7" i="2"/>
  <c r="E7" i="2"/>
  <c r="F7" i="2"/>
  <c r="G7" i="2"/>
  <c r="H7" i="2"/>
  <c r="I7" i="2"/>
  <c r="J7" i="2"/>
  <c r="K8" i="2"/>
  <c r="E8" i="2"/>
  <c r="F8" i="2"/>
  <c r="G8" i="2"/>
  <c r="H8" i="2"/>
  <c r="I8" i="2"/>
  <c r="J8" i="2"/>
  <c r="K9" i="2"/>
  <c r="E9" i="2"/>
  <c r="F9" i="2"/>
  <c r="G9" i="2"/>
  <c r="H9" i="2"/>
  <c r="I9" i="2"/>
  <c r="J9" i="2"/>
  <c r="K10" i="2"/>
  <c r="E10" i="2"/>
  <c r="F10" i="2"/>
  <c r="G10" i="2"/>
  <c r="H10" i="2"/>
  <c r="I10" i="2"/>
  <c r="J10" i="2"/>
  <c r="K11" i="2"/>
  <c r="E11" i="2"/>
  <c r="F11" i="2"/>
  <c r="G11" i="2"/>
  <c r="H11" i="2"/>
  <c r="I11" i="2"/>
  <c r="J11" i="2"/>
  <c r="B2" i="3"/>
  <c r="B12" i="3"/>
  <c r="B11" i="3"/>
  <c r="B10" i="3"/>
  <c r="B8" i="3"/>
  <c r="B7" i="3"/>
  <c r="B5" i="3"/>
  <c r="B4" i="3"/>
  <c r="B3" i="3"/>
  <c r="F31" i="5"/>
  <c r="D31" i="5"/>
  <c r="B31" i="5"/>
</calcChain>
</file>

<file path=xl/sharedStrings.xml><?xml version="1.0" encoding="utf-8"?>
<sst xmlns="http://schemas.openxmlformats.org/spreadsheetml/2006/main" count="850" uniqueCount="228">
  <si>
    <t>CIS</t>
  </si>
  <si>
    <t>CSC</t>
  </si>
  <si>
    <t>MATH</t>
  </si>
  <si>
    <t>Prefix</t>
  </si>
  <si>
    <t>Name</t>
  </si>
  <si>
    <t>Web App I</t>
  </si>
  <si>
    <t>Web App II</t>
  </si>
  <si>
    <t>Networking I</t>
  </si>
  <si>
    <t>Networking II</t>
  </si>
  <si>
    <t>Routing and Switching</t>
  </si>
  <si>
    <t>Advanced Routing and Switching</t>
  </si>
  <si>
    <t>Windows Administration</t>
  </si>
  <si>
    <t>Linux Administration</t>
  </si>
  <si>
    <t>Scripting for Network Admins</t>
  </si>
  <si>
    <t>Database Management Systems</t>
  </si>
  <si>
    <t>Information Security Fundamentals</t>
  </si>
  <si>
    <t>Computer Science II</t>
  </si>
  <si>
    <t>Computer Science I</t>
  </si>
  <si>
    <t>Operating Environments</t>
  </si>
  <si>
    <t>Computer Hardware, Virtualization, and Data Communication</t>
  </si>
  <si>
    <t>Computer Forensics</t>
  </si>
  <si>
    <t>Web Software Security</t>
  </si>
  <si>
    <t>Offensive Network Security</t>
  </si>
  <si>
    <t>Defensive Network Security</t>
  </si>
  <si>
    <t>Internship</t>
  </si>
  <si>
    <t>Intro to Statistics</t>
  </si>
  <si>
    <t>Structured Systems Analysis and Design</t>
  </si>
  <si>
    <t>Database Programming</t>
  </si>
  <si>
    <t>Data Structures</t>
  </si>
  <si>
    <t>Assembly</t>
  </si>
  <si>
    <t>Cellular and Mobile Communications</t>
  </si>
  <si>
    <t>Malware Analysis</t>
  </si>
  <si>
    <t>Reverse Engineering</t>
  </si>
  <si>
    <t>Operating Systems</t>
  </si>
  <si>
    <t>Software Engineering</t>
  </si>
  <si>
    <t>Introduction to Discrete Mathematics</t>
  </si>
  <si>
    <t>Discrete Mathematics</t>
  </si>
  <si>
    <t>NUM</t>
  </si>
  <si>
    <t>Information Security Management</t>
  </si>
  <si>
    <t>Concat</t>
  </si>
  <si>
    <t>Campus Fall</t>
  </si>
  <si>
    <t>Campus Spring</t>
  </si>
  <si>
    <t>Online Fall</t>
  </si>
  <si>
    <t xml:space="preserve">Online Spring </t>
  </si>
  <si>
    <t>Online Summer</t>
  </si>
  <si>
    <t>CIS275</t>
  </si>
  <si>
    <t>Combo</t>
  </si>
  <si>
    <t>Fall Campus</t>
  </si>
  <si>
    <t>Spring Campus</t>
  </si>
  <si>
    <t>Fall Online</t>
  </si>
  <si>
    <t>Spring Online</t>
  </si>
  <si>
    <t>Summer Online</t>
  </si>
  <si>
    <t>CIS375</t>
  </si>
  <si>
    <t>CSC438</t>
  </si>
  <si>
    <t>CIS321</t>
  </si>
  <si>
    <t>CIS383</t>
  </si>
  <si>
    <t>CIS385</t>
  </si>
  <si>
    <t>CIS387</t>
  </si>
  <si>
    <t>CIS407</t>
  </si>
  <si>
    <t>CIS460</t>
  </si>
  <si>
    <t>CIS462</t>
  </si>
  <si>
    <t>CIS466</t>
  </si>
  <si>
    <t>CIS468</t>
  </si>
  <si>
    <t>CIS484</t>
  </si>
  <si>
    <t>CSC245</t>
  </si>
  <si>
    <t>CSC250</t>
  </si>
  <si>
    <t>CSC328</t>
  </si>
  <si>
    <t>CSC363</t>
  </si>
  <si>
    <t>CSC388</t>
  </si>
  <si>
    <t>CSC434</t>
  </si>
  <si>
    <t>CSC436</t>
  </si>
  <si>
    <t>CSC494</t>
  </si>
  <si>
    <t>CSC150</t>
  </si>
  <si>
    <t>Primary</t>
  </si>
  <si>
    <t>Secondary</t>
  </si>
  <si>
    <t>Not Offered</t>
  </si>
  <si>
    <t>CSC432</t>
  </si>
  <si>
    <t>CIS332</t>
  </si>
  <si>
    <t>CSC300</t>
  </si>
  <si>
    <t>CSC314</t>
  </si>
  <si>
    <t>CSC420</t>
  </si>
  <si>
    <t>CSC444</t>
  </si>
  <si>
    <t>CSC456</t>
  </si>
  <si>
    <t>CSC470</t>
  </si>
  <si>
    <t>MATH201</t>
  </si>
  <si>
    <t>MATH316</t>
  </si>
  <si>
    <t>CSC260</t>
  </si>
  <si>
    <t>CSC410</t>
  </si>
  <si>
    <t>CSC461</t>
  </si>
  <si>
    <t>CSC466</t>
  </si>
  <si>
    <t>CSC482</t>
  </si>
  <si>
    <t>MATH123</t>
  </si>
  <si>
    <t>MATH281</t>
  </si>
  <si>
    <t>MATH125</t>
  </si>
  <si>
    <t>UC</t>
  </si>
  <si>
    <t>Object Oriented Design</t>
  </si>
  <si>
    <t>PreReq</t>
  </si>
  <si>
    <t>NetSec</t>
  </si>
  <si>
    <t>Hrs</t>
  </si>
  <si>
    <t>Cyber Ops</t>
  </si>
  <si>
    <t>Computer Science</t>
  </si>
  <si>
    <t>CIS275 Web Application Programming I</t>
  </si>
  <si>
    <t>CSC260 Object Oriented Design</t>
  </si>
  <si>
    <t>CIS375 Web Application Programming II</t>
  </si>
  <si>
    <t>CIS383 Networking I</t>
  </si>
  <si>
    <t>CIS383 Networking II</t>
  </si>
  <si>
    <t>CIS484 Database Management Systems</t>
  </si>
  <si>
    <t>CSC245 Security Fundamentals</t>
  </si>
  <si>
    <t>CSC328 Operating Environments</t>
  </si>
  <si>
    <t>CSC363 Hardware, Virtualization, Data Comm</t>
  </si>
  <si>
    <t>CIS321 Information Security Management</t>
  </si>
  <si>
    <t>CSC300 Data Structures</t>
  </si>
  <si>
    <t>CIS388 Computer Forensics Fundamentals</t>
  </si>
  <si>
    <t>CSC314 Assembly Language</t>
  </si>
  <si>
    <t>CIS387 Routing and Switching</t>
  </si>
  <si>
    <t>CIS332 Structured System Analysis and Design</t>
  </si>
  <si>
    <t>CIS407 Advanced Routing and Switching</t>
  </si>
  <si>
    <t>CSC410 Parallel Computing</t>
  </si>
  <si>
    <t>CIS460 Windows Administration</t>
  </si>
  <si>
    <t>CSCS420 Cellular and Mobile Comm</t>
  </si>
  <si>
    <t>CSC461 Programming Languages</t>
  </si>
  <si>
    <t>CIS462 Linux Administration</t>
  </si>
  <si>
    <t>CSC432 Malware Analysis</t>
  </si>
  <si>
    <t>CSC466 Language Processing</t>
  </si>
  <si>
    <t>CSC434 Web Software Security</t>
  </si>
  <si>
    <t>CSC482 Algorithms and Optimization</t>
  </si>
  <si>
    <t>CSC436 Offensive Network Security</t>
  </si>
  <si>
    <t>300-400 Level CIS/CSC Course</t>
  </si>
  <si>
    <t>CSC438 Defensive Network Security</t>
  </si>
  <si>
    <t>CIS466 Survey of Virtualization</t>
  </si>
  <si>
    <t>CSC444 Reverse Engineering</t>
  </si>
  <si>
    <t>CIS468 Scripting for Network Administration</t>
  </si>
  <si>
    <t>CSC456 Operating Systems</t>
  </si>
  <si>
    <t>CSC494 Internship</t>
  </si>
  <si>
    <t>CSC470 Software Engineering</t>
  </si>
  <si>
    <t>MATH123 Calculus I</t>
  </si>
  <si>
    <t>MATH281 Introduction to Stats</t>
  </si>
  <si>
    <t>MATH281 Introduction to Stats*</t>
  </si>
  <si>
    <t>MATH201 Introduction to Discrete Math</t>
  </si>
  <si>
    <t>MATH316 Discrete Math</t>
  </si>
  <si>
    <t>MATH125 and/or 200-level MATH</t>
  </si>
  <si>
    <t>Electives</t>
  </si>
  <si>
    <t>Gen-Ed's</t>
  </si>
  <si>
    <t>Gen-Ed's**</t>
  </si>
  <si>
    <t>Grand Total</t>
  </si>
  <si>
    <t>*May also take MATH381 Introduction to Probability and Statistics in place of MATH281</t>
  </si>
  <si>
    <t>**Students who take MATH102 will only have 38 credits of electives</t>
  </si>
  <si>
    <t>Completed</t>
  </si>
  <si>
    <t>PreReqs</t>
  </si>
  <si>
    <t>Parallel Computing</t>
  </si>
  <si>
    <t>Programming Languages</t>
  </si>
  <si>
    <t>Algorithms and Optimization</t>
  </si>
  <si>
    <t>Calculus I</t>
  </si>
  <si>
    <t>Calculus II</t>
  </si>
  <si>
    <t>MATH120</t>
  </si>
  <si>
    <t>MATH102</t>
  </si>
  <si>
    <t>Language Processing</t>
  </si>
  <si>
    <t>ENGL</t>
  </si>
  <si>
    <t>SPCM</t>
  </si>
  <si>
    <t>Social Science Gen Ed</t>
  </si>
  <si>
    <t>_SS</t>
  </si>
  <si>
    <t>GEN_SS</t>
  </si>
  <si>
    <t>GEN</t>
  </si>
  <si>
    <t>GenEd Speech, May also take SPCM215 or SPCM222</t>
  </si>
  <si>
    <t>Composition I</t>
  </si>
  <si>
    <t>Composition II</t>
  </si>
  <si>
    <t>ENGL101</t>
  </si>
  <si>
    <t>_AH</t>
  </si>
  <si>
    <t>Arts and Humanitites Gen Ed</t>
  </si>
  <si>
    <t>College Algebra (you may have placed above or tested out)</t>
  </si>
  <si>
    <t>Finite Mathematics (you may have placed above or tested out)</t>
  </si>
  <si>
    <t>_NS</t>
  </si>
  <si>
    <t>Natural Science Gen Ed</t>
  </si>
  <si>
    <t>Introduction to Computers</t>
  </si>
  <si>
    <t>_WC</t>
  </si>
  <si>
    <t>Written Communications Gen Ed</t>
  </si>
  <si>
    <t>WEL</t>
  </si>
  <si>
    <t>100L</t>
  </si>
  <si>
    <t>Wellness for Life Lab (1 credit)</t>
  </si>
  <si>
    <t>Wellness for Life (1 credit)</t>
  </si>
  <si>
    <t>ENGL201</t>
  </si>
  <si>
    <t>SPCM101</t>
  </si>
  <si>
    <t>Gen_AH</t>
  </si>
  <si>
    <t>GEN_NS</t>
  </si>
  <si>
    <t>CSC105</t>
  </si>
  <si>
    <t>GEN_WC</t>
  </si>
  <si>
    <t>MATH104</t>
  </si>
  <si>
    <t>Introduction to Probability and Statistics</t>
  </si>
  <si>
    <t>Honors</t>
  </si>
  <si>
    <t>Credits</t>
  </si>
  <si>
    <t>Math for Cyber Operations (you may have placed above or tested out)</t>
  </si>
  <si>
    <t>ELEC</t>
  </si>
  <si>
    <t>000</t>
  </si>
  <si>
    <t>2016 NetSec Catalog</t>
  </si>
  <si>
    <t>Survey of Enterprise Systems</t>
  </si>
  <si>
    <t>MATH204</t>
  </si>
  <si>
    <t>2016 Cyber Ops Catalog</t>
  </si>
  <si>
    <t>2016 Computer Science Catalog</t>
  </si>
  <si>
    <t>Pre-College Algebra (ONLY TAKE IF REQUIRED)</t>
  </si>
  <si>
    <t>MATH095</t>
  </si>
  <si>
    <t>095</t>
  </si>
  <si>
    <t>Nsec</t>
  </si>
  <si>
    <t>CyOp</t>
  </si>
  <si>
    <t>ELECCyop</t>
  </si>
  <si>
    <t>ELECNsec</t>
  </si>
  <si>
    <t>WEL100</t>
  </si>
  <si>
    <t>WEL100L</t>
  </si>
  <si>
    <t>AsNSec</t>
  </si>
  <si>
    <t>CS</t>
  </si>
  <si>
    <t>Pick one CSC/CIS 300-Level+ Course</t>
  </si>
  <si>
    <t>ELECCS</t>
  </si>
  <si>
    <t>CSMATH</t>
  </si>
  <si>
    <t>Pick MATH125 or any 200+ MATH course</t>
  </si>
  <si>
    <t>ELECCSMATH</t>
  </si>
  <si>
    <t>Computer Science Requires 9 electives</t>
  </si>
  <si>
    <t>ELEC000</t>
  </si>
  <si>
    <t>Choose any elective</t>
  </si>
  <si>
    <t>NetSec requires an additional 2-credits of elective</t>
  </si>
  <si>
    <t>ELECASNSec</t>
  </si>
  <si>
    <t>AS NetSec requires an additional 1-credit of elective</t>
  </si>
  <si>
    <t>Cyber Ops requires an additional 1-credit of elective</t>
  </si>
  <si>
    <t>MATH204 Math for Cyber Ops</t>
  </si>
  <si>
    <t>MATH104 Finite Mathematics</t>
  </si>
  <si>
    <t>Choose any elective (3-credits)</t>
  </si>
  <si>
    <t>Pre-Req's Met</t>
  </si>
  <si>
    <t>2016 AS NetSec Catalog</t>
  </si>
  <si>
    <t>CSC150 Computer Science I</t>
  </si>
  <si>
    <t>CSC250 Computer Science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</si>
</sst>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7" tint="0.59999389629810485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4" borderId="1" xfId="0" applyFill="1" applyBorder="1"/>
    <xf numFmtId="0" fontId="0" fillId="4" borderId="2" xfId="0" applyFill="1" applyBorder="1"/>
    <xf numFmtId="0" fontId="1" fillId="2" borderId="3" xfId="0" applyFont="1" applyFill="1" applyBorder="1"/>
    <xf numFmtId="0" fontId="1" fillId="4" borderId="5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4" borderId="13" xfId="0" applyFont="1" applyFill="1" applyBorder="1"/>
    <xf numFmtId="0" fontId="0" fillId="3" borderId="14" xfId="0" applyFill="1" applyBorder="1"/>
    <xf numFmtId="0" fontId="0" fillId="2" borderId="15" xfId="0" applyFill="1" applyBorder="1"/>
    <xf numFmtId="0" fontId="0" fillId="0" borderId="15" xfId="0" applyBorder="1"/>
    <xf numFmtId="0" fontId="0" fillId="2" borderId="1" xfId="0" applyFill="1" applyBorder="1"/>
    <xf numFmtId="0" fontId="0" fillId="2" borderId="2" xfId="0" applyFill="1" applyBorder="1"/>
    <xf numFmtId="0" fontId="0" fillId="2" borderId="18" xfId="0" applyFill="1" applyBorder="1"/>
    <xf numFmtId="0" fontId="2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12" xfId="0" applyFont="1" applyFill="1" applyBorder="1" applyAlignment="1">
      <alignment horizontal="center"/>
    </xf>
    <xf numFmtId="0" fontId="4" fillId="8" borderId="19" xfId="0" applyFont="1" applyFill="1" applyBorder="1"/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/>
    <xf numFmtId="0" fontId="4" fillId="8" borderId="22" xfId="0" applyFont="1" applyFill="1" applyBorder="1" applyAlignment="1">
      <alignment horizontal="center"/>
    </xf>
    <xf numFmtId="0" fontId="4" fillId="9" borderId="19" xfId="0" applyFont="1" applyFill="1" applyBorder="1"/>
    <xf numFmtId="0" fontId="4" fillId="9" borderId="20" xfId="0" applyFont="1" applyFill="1" applyBorder="1" applyAlignment="1">
      <alignment horizontal="center"/>
    </xf>
    <xf numFmtId="0" fontId="4" fillId="7" borderId="19" xfId="0" applyFont="1" applyFill="1" applyBorder="1"/>
    <xf numFmtId="0" fontId="4" fillId="7" borderId="20" xfId="0" applyFont="1" applyFill="1" applyBorder="1" applyAlignment="1">
      <alignment horizontal="center"/>
    </xf>
    <xf numFmtId="0" fontId="4" fillId="9" borderId="21" xfId="0" applyFont="1" applyFill="1" applyBorder="1"/>
    <xf numFmtId="0" fontId="4" fillId="9" borderId="22" xfId="0" applyFont="1" applyFill="1" applyBorder="1" applyAlignment="1">
      <alignment horizontal="center"/>
    </xf>
    <xf numFmtId="0" fontId="4" fillId="7" borderId="21" xfId="0" applyFont="1" applyFill="1" applyBorder="1"/>
    <xf numFmtId="0" fontId="4" fillId="7" borderId="22" xfId="0" applyFont="1" applyFill="1" applyBorder="1" applyAlignment="1">
      <alignment horizontal="center"/>
    </xf>
    <xf numFmtId="0" fontId="4" fillId="8" borderId="11" xfId="0" applyFont="1" applyFill="1" applyBorder="1"/>
    <xf numFmtId="0" fontId="4" fillId="8" borderId="12" xfId="0" applyFont="1" applyFill="1" applyBorder="1" applyAlignment="1">
      <alignment horizontal="center"/>
    </xf>
    <xf numFmtId="0" fontId="4" fillId="9" borderId="11" xfId="0" applyFont="1" applyFill="1" applyBorder="1"/>
    <xf numFmtId="0" fontId="4" fillId="9" borderId="12" xfId="0" applyFont="1" applyFill="1" applyBorder="1" applyAlignment="1">
      <alignment horizontal="center"/>
    </xf>
    <xf numFmtId="0" fontId="4" fillId="7" borderId="11" xfId="0" applyFont="1" applyFill="1" applyBorder="1"/>
    <xf numFmtId="0" fontId="4" fillId="9" borderId="9" xfId="0" applyFont="1" applyFill="1" applyBorder="1"/>
    <xf numFmtId="0" fontId="4" fillId="9" borderId="10" xfId="0" applyFont="1" applyFill="1" applyBorder="1" applyAlignment="1">
      <alignment horizontal="center"/>
    </xf>
    <xf numFmtId="0" fontId="4" fillId="7" borderId="9" xfId="0" applyFont="1" applyFill="1" applyBorder="1"/>
    <xf numFmtId="0" fontId="4" fillId="7" borderId="10" xfId="0" applyFont="1" applyFill="1" applyBorder="1" applyAlignment="1">
      <alignment horizontal="center"/>
    </xf>
    <xf numFmtId="0" fontId="4" fillId="9" borderId="23" xfId="0" applyFont="1" applyFill="1" applyBorder="1"/>
    <xf numFmtId="0" fontId="4" fillId="9" borderId="24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24" xfId="0" applyFont="1" applyFill="1" applyBorder="1" applyAlignment="1">
      <alignment horizontal="center"/>
    </xf>
    <xf numFmtId="0" fontId="4" fillId="10" borderId="19" xfId="0" applyFont="1" applyFill="1" applyBorder="1"/>
    <xf numFmtId="0" fontId="4" fillId="10" borderId="2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19" xfId="0" applyFont="1" applyFill="1" applyBorder="1"/>
    <xf numFmtId="0" fontId="4" fillId="10" borderId="7" xfId="0" applyFont="1" applyFill="1" applyBorder="1"/>
    <xf numFmtId="0" fontId="4" fillId="10" borderId="8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7" xfId="0" applyFont="1" applyFill="1" applyBorder="1"/>
    <xf numFmtId="0" fontId="4" fillId="11" borderId="22" xfId="0" applyFont="1" applyFill="1" applyBorder="1" applyAlignment="1">
      <alignment horizontal="center"/>
    </xf>
    <xf numFmtId="0" fontId="4" fillId="11" borderId="21" xfId="0" applyFont="1" applyFill="1" applyBorder="1"/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10" borderId="21" xfId="0" applyFont="1" applyFill="1" applyBorder="1"/>
    <xf numFmtId="0" fontId="4" fillId="10" borderId="22" xfId="0" applyFont="1" applyFill="1" applyBorder="1" applyAlignment="1">
      <alignment horizontal="center"/>
    </xf>
    <xf numFmtId="0" fontId="4" fillId="9" borderId="7" xfId="0" applyFont="1" applyFill="1" applyBorder="1"/>
    <xf numFmtId="0" fontId="4" fillId="9" borderId="8" xfId="0" applyFont="1" applyFill="1" applyBorder="1" applyAlignment="1">
      <alignment horizontal="center"/>
    </xf>
    <xf numFmtId="0" fontId="4" fillId="10" borderId="9" xfId="0" applyFont="1" applyFill="1" applyBorder="1"/>
    <xf numFmtId="0" fontId="4" fillId="10" borderId="10" xfId="0" applyFont="1" applyFill="1" applyBorder="1" applyAlignment="1">
      <alignment horizontal="center"/>
    </xf>
    <xf numFmtId="0" fontId="4" fillId="10" borderId="23" xfId="0" applyFont="1" applyFill="1" applyBorder="1"/>
    <xf numFmtId="0" fontId="4" fillId="10" borderId="24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4" fillId="12" borderId="11" xfId="0" applyFont="1" applyFill="1" applyBorder="1"/>
    <xf numFmtId="0" fontId="4" fillId="12" borderId="12" xfId="0" applyFont="1" applyFill="1" applyBorder="1" applyAlignment="1">
      <alignment horizontal="center"/>
    </xf>
    <xf numFmtId="0" fontId="5" fillId="12" borderId="23" xfId="0" applyFont="1" applyFill="1" applyBorder="1"/>
    <xf numFmtId="0" fontId="5" fillId="12" borderId="24" xfId="0" applyFont="1" applyFill="1" applyBorder="1" applyAlignment="1">
      <alignment horizontal="center"/>
    </xf>
    <xf numFmtId="0" fontId="4" fillId="12" borderId="27" xfId="0" applyFont="1" applyFill="1" applyBorder="1"/>
    <xf numFmtId="0" fontId="4" fillId="12" borderId="2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right"/>
    </xf>
    <xf numFmtId="0" fontId="6" fillId="8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4" borderId="13" xfId="0" applyFont="1" applyFill="1" applyBorder="1" applyAlignment="1">
      <alignment horizontal="center"/>
    </xf>
    <xf numFmtId="0" fontId="4" fillId="11" borderId="9" xfId="0" applyFont="1" applyFill="1" applyBorder="1"/>
    <xf numFmtId="0" fontId="4" fillId="11" borderId="30" xfId="0" applyFont="1" applyFill="1" applyBorder="1" applyAlignment="1">
      <alignment horizontal="center"/>
    </xf>
    <xf numFmtId="0" fontId="4" fillId="11" borderId="11" xfId="0" applyFont="1" applyFill="1" applyBorder="1"/>
    <xf numFmtId="0" fontId="4" fillId="11" borderId="12" xfId="0" applyFont="1" applyFill="1" applyBorder="1" applyAlignment="1">
      <alignment horizontal="center"/>
    </xf>
    <xf numFmtId="0" fontId="4" fillId="7" borderId="26" xfId="0" applyFont="1" applyFill="1" applyBorder="1"/>
    <xf numFmtId="0" fontId="4" fillId="7" borderId="6" xfId="0" applyFont="1" applyFill="1" applyBorder="1"/>
    <xf numFmtId="0" fontId="4" fillId="11" borderId="24" xfId="0" applyFont="1" applyFill="1" applyBorder="1" applyAlignment="1">
      <alignment horizontal="center"/>
    </xf>
    <xf numFmtId="0" fontId="4" fillId="6" borderId="19" xfId="0" applyFont="1" applyFill="1" applyBorder="1"/>
    <xf numFmtId="0" fontId="4" fillId="6" borderId="20" xfId="0" applyFont="1" applyFill="1" applyBorder="1" applyAlignment="1">
      <alignment horizontal="center"/>
    </xf>
    <xf numFmtId="0" fontId="4" fillId="6" borderId="7" xfId="0" applyFont="1" applyFill="1" applyBorder="1"/>
    <xf numFmtId="0" fontId="4" fillId="7" borderId="25" xfId="0" applyFont="1" applyFill="1" applyBorder="1"/>
    <xf numFmtId="0" fontId="4" fillId="6" borderId="23" xfId="0" applyFont="1" applyFill="1" applyBorder="1"/>
    <xf numFmtId="0" fontId="4" fillId="6" borderId="24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23" xfId="0" applyFont="1" applyFill="1" applyBorder="1"/>
    <xf numFmtId="0" fontId="4" fillId="6" borderId="31" xfId="0" applyFont="1" applyFill="1" applyBorder="1"/>
    <xf numFmtId="0" fontId="4" fillId="6" borderId="30" xfId="0" applyFont="1" applyFill="1" applyBorder="1"/>
    <xf numFmtId="0" fontId="4" fillId="7" borderId="31" xfId="0" applyFont="1" applyFill="1" applyBorder="1"/>
    <xf numFmtId="0" fontId="4" fillId="7" borderId="30" xfId="0" applyFont="1" applyFill="1" applyBorder="1" applyAlignment="1">
      <alignment horizontal="center"/>
    </xf>
    <xf numFmtId="0" fontId="0" fillId="3" borderId="14" xfId="0" applyFill="1" applyBorder="1" applyProtection="1"/>
    <xf numFmtId="0" fontId="0" fillId="2" borderId="15" xfId="0" applyFill="1" applyBorder="1" applyProtection="1"/>
    <xf numFmtId="0" fontId="0" fillId="2" borderId="0" xfId="0" applyFill="1" applyProtection="1"/>
    <xf numFmtId="0" fontId="0" fillId="2" borderId="2" xfId="0" applyFill="1" applyBorder="1" applyProtection="1"/>
    <xf numFmtId="0" fontId="0" fillId="0" borderId="15" xfId="0" applyBorder="1" applyProtection="1"/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0" fillId="2" borderId="18" xfId="0" applyFill="1" applyBorder="1" applyProtection="1"/>
    <xf numFmtId="0" fontId="0" fillId="4" borderId="10" xfId="0" applyFill="1" applyBorder="1" applyProtection="1">
      <protection locked="0"/>
    </xf>
    <xf numFmtId="0" fontId="0" fillId="2" borderId="14" xfId="0" applyFill="1" applyBorder="1" applyProtection="1"/>
    <xf numFmtId="0" fontId="0" fillId="4" borderId="4" xfId="0" applyFill="1" applyBorder="1" applyProtection="1">
      <protection locked="0"/>
    </xf>
    <xf numFmtId="0" fontId="0" fillId="3" borderId="36" xfId="0" applyFill="1" applyBorder="1"/>
    <xf numFmtId="0" fontId="0" fillId="2" borderId="17" xfId="0" applyFill="1" applyBorder="1"/>
    <xf numFmtId="0" fontId="1" fillId="4" borderId="29" xfId="0" applyFont="1" applyFill="1" applyBorder="1"/>
    <xf numFmtId="0" fontId="1" fillId="4" borderId="3" xfId="0" applyFont="1" applyFill="1" applyBorder="1"/>
    <xf numFmtId="0" fontId="1" fillId="2" borderId="33" xfId="0" applyFont="1" applyFill="1" applyBorder="1"/>
    <xf numFmtId="0" fontId="0" fillId="3" borderId="36" xfId="0" applyFill="1" applyBorder="1" applyProtection="1"/>
    <xf numFmtId="0" fontId="0" fillId="2" borderId="17" xfId="0" applyFill="1" applyBorder="1" applyProtection="1"/>
    <xf numFmtId="0" fontId="1" fillId="4" borderId="29" xfId="0" applyFont="1" applyFill="1" applyBorder="1" applyProtection="1"/>
    <xf numFmtId="0" fontId="1" fillId="4" borderId="3" xfId="0" applyFont="1" applyFill="1" applyBorder="1" applyProtection="1"/>
    <xf numFmtId="0" fontId="1" fillId="2" borderId="33" xfId="0" applyFont="1" applyFill="1" applyBorder="1" applyProtection="1"/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0" fillId="13" borderId="34" xfId="0" applyFill="1" applyBorder="1" applyAlignment="1" applyProtection="1">
      <alignment horizontal="center"/>
    </xf>
    <xf numFmtId="0" fontId="0" fillId="13" borderId="35" xfId="0" applyFill="1" applyBorder="1" applyAlignment="1" applyProtection="1">
      <alignment horizontal="center"/>
    </xf>
  </cellXfs>
  <cellStyles count="1">
    <cellStyle name="Normal" xfId="0" builtinId="0"/>
  </cellStyles>
  <dxfs count="171">
    <dxf>
      <alignment horizontal="right" vertical="bottom" textRotation="0" wrapText="0" justifyLastLine="0" shrinkToFit="0"/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N1048575" totalsRowShown="0">
  <autoFilter ref="A1:N1048575"/>
  <sortState ref="A2:N64">
    <sortCondition ref="C1:C1048575"/>
  </sortState>
  <tableColumns count="14">
    <tableColumn id="1" name="Prefix"/>
    <tableColumn id="2" name="NUM" dataDxfId="0"/>
    <tableColumn id="3" name="Combo"/>
    <tableColumn id="4" name="Name"/>
    <tableColumn id="5" name="Concat"/>
    <tableColumn id="6" name="Campus Fall"/>
    <tableColumn id="7" name="Campus Spring"/>
    <tableColumn id="8" name="Online Fall"/>
    <tableColumn id="9" name="Online Spring "/>
    <tableColumn id="10" name="Online Summer"/>
    <tableColumn id="11" name="UC"/>
    <tableColumn id="12" name="PreReq"/>
    <tableColumn id="13" name="Honors"/>
    <tableColumn id="14" name="Credits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3"/>
  <sheetViews>
    <sheetView tabSelected="1" workbookViewId="0">
      <selection activeCell="C4" sqref="C4"/>
    </sheetView>
  </sheetViews>
  <sheetFormatPr baseColWidth="10" defaultRowHeight="16" x14ac:dyDescent="0.2"/>
  <cols>
    <col min="1" max="1" width="9.1640625" style="2" bestFit="1" customWidth="1"/>
    <col min="2" max="2" width="76" style="3" bestFit="1" customWidth="1"/>
    <col min="3" max="3" width="14.83203125" style="118" bestFit="1" customWidth="1"/>
    <col min="4" max="4" width="10" style="85" bestFit="1" customWidth="1"/>
    <col min="5" max="5" width="16" style="114" bestFit="1" customWidth="1"/>
    <col min="6" max="6" width="19.5" style="114" bestFit="1" customWidth="1"/>
    <col min="7" max="7" width="14.33203125" style="114" bestFit="1" customWidth="1"/>
    <col min="8" max="8" width="17.83203125" style="114" bestFit="1" customWidth="1"/>
    <col min="9" max="9" width="20.33203125" style="114" bestFit="1" customWidth="1"/>
    <col min="10" max="10" width="13.1640625" style="112" hidden="1" customWidth="1"/>
    <col min="11" max="11" width="18.6640625" style="113" hidden="1" customWidth="1"/>
    <col min="12" max="30" width="10.83203125" style="1"/>
  </cols>
  <sheetData>
    <row r="1" spans="1:11" s="4" customFormat="1" ht="25" thickBot="1" x14ac:dyDescent="0.35">
      <c r="A1" s="135" t="s">
        <v>196</v>
      </c>
      <c r="B1" s="136"/>
      <c r="C1" s="119" t="s">
        <v>147</v>
      </c>
      <c r="D1" s="83" t="s">
        <v>189</v>
      </c>
      <c r="E1" s="132" t="s">
        <v>47</v>
      </c>
      <c r="F1" s="132" t="s">
        <v>48</v>
      </c>
      <c r="G1" s="132" t="s">
        <v>49</v>
      </c>
      <c r="H1" s="132" t="s">
        <v>50</v>
      </c>
      <c r="I1" s="132" t="s">
        <v>51</v>
      </c>
      <c r="J1" s="133" t="s">
        <v>94</v>
      </c>
      <c r="K1" s="134" t="s">
        <v>224</v>
      </c>
    </row>
    <row r="2" spans="1:11" s="1" customFormat="1" x14ac:dyDescent="0.2">
      <c r="A2" s="9" t="s">
        <v>45</v>
      </c>
      <c r="B2" s="10" t="str">
        <f>VLOOKUP($A2,Rotation!$C$1:$M$1048575,2,FALSE)</f>
        <v>Web App I</v>
      </c>
      <c r="C2" s="115"/>
      <c r="D2" s="122">
        <f>VLOOKUP($A2,Rotation!$C$1:$N$1048575,12,FALSE)</f>
        <v>3</v>
      </c>
      <c r="E2" s="130" t="str">
        <f>IF($C2&lt;&gt;"","COMPLETE",(IF($K2=TRUE,(IF(VLOOKUP($A2,Rotation!$C$1:$M$1048575,4,FALSE)&lt;&gt;0,VLOOKUP($A2,Rotation!$C$1:$M$1048575,4,FALSE),"")),"Unmet Pre-req")))</f>
        <v>Unmet Pre-req</v>
      </c>
      <c r="F2" s="130" t="str">
        <f>IF($C2&lt;&gt;"","COMPLETE",(IF($K2=TRUE,(IF(VLOOKUP($A2,Rotation!$C$1:$M$1048575,4,FALSE)&lt;&gt;0,VLOOKUP($A2,Rotation!$C$1:$M$1048575,5,FALSE),"")),"Unmet Pre-req")))</f>
        <v>Unmet Pre-req</v>
      </c>
      <c r="G2" s="130" t="str">
        <f>IF($C2&lt;&gt;"","COMPLETE",(IF($K2=TRUE,(IF(VLOOKUP($A2,Rotation!$C$1:$M$1048575,4,FALSE)&lt;&gt;0,VLOOKUP($A2,Rotation!$C$1:$M$1048575,6,FALSE),"")),"Unmet Pre-req")))</f>
        <v>Unmet Pre-req</v>
      </c>
      <c r="H2" s="130" t="str">
        <f>IF($C2&lt;&gt;"","COMPLETE",(IF($K2=TRUE,(IF(VLOOKUP($A2,Rotation!$C$1:$M$1048575,4,FALSE)&lt;&gt;0,VLOOKUP($A2,Rotation!$C$1:$M$1048575,7,FALSE),"")),"Unmet Pre-req")))</f>
        <v>Unmet Pre-req</v>
      </c>
      <c r="I2" s="130" t="str">
        <f>IF($C2&lt;&gt;"","COMPLETE",(IF($K2=TRUE,(IF(VLOOKUP($A2,Rotation!$C$1:$M$1048575,4,FALSE)&lt;&gt;0,VLOOKUP($A2,Rotation!$C$1:$M$1048575,8,FALSE),"")),"Unmet Pre-req")))</f>
        <v>Unmet Pre-req</v>
      </c>
      <c r="J2" s="130" t="str">
        <f>IF($C2&lt;&gt;"","COMPLETE",(IF($K2=TRUE,(IF(VLOOKUP($A2,Rotation!$C$1:$M$1048575,4,FALSE)&lt;&gt;0,VLOOKUP($A2,Rotation!$C$1:$M$1048575,9,FALSE),"")),"Unmet Pre-req")))</f>
        <v>Unmet Pre-req</v>
      </c>
      <c r="K2" s="131" t="b">
        <f>IF(IF(VLOOKUP($A2,Rotation!$C$1:$M$1048575,10,FALSE)&lt;&gt;"",VLOOKUP($A2,Rotation!$C$1:$M$1048575,10,FALSE),FALSE)=FALSE,TRUE,IF(VLOOKUP(IF(VLOOKUP($A2,Rotation!$C$1:$M$1048575,10,FALSE)&lt;&gt;"",VLOOKUP($A2,Rotation!$C$1:$M$1048575,10,FALSE),FALSE),$A:$C,3)&lt;&gt;"",TRUE,FALSE))</f>
        <v>0</v>
      </c>
    </row>
    <row r="3" spans="1:11" s="1" customFormat="1" x14ac:dyDescent="0.2">
      <c r="A3" s="7" t="s">
        <v>77</v>
      </c>
      <c r="B3" s="8" t="str">
        <f>VLOOKUP($A3,Rotation!$C$1:$M$1048575,2,FALSE)</f>
        <v>Structured Systems Analysis and Design</v>
      </c>
      <c r="C3" s="115"/>
      <c r="D3" s="122">
        <f>VLOOKUP($A3,Rotation!$C$1:$N$1048575,12,FALSE)</f>
        <v>3</v>
      </c>
      <c r="E3" s="110" t="str">
        <f>IF($C3&lt;&gt;"","COMPLETE",(IF($K3=TRUE,(IF(VLOOKUP($A3,Rotation!$C$1:$M$1048575,4,FALSE)&lt;&gt;0,VLOOKUP($A3,Rotation!$C$1:$M$1048575,4,FALSE),"")),"Unmet Pre-req")))</f>
        <v>Unmet Pre-req</v>
      </c>
      <c r="F3" s="110" t="str">
        <f>IF($C3&lt;&gt;"","COMPLETE",(IF($K3=TRUE,(IF(VLOOKUP($A3,Rotation!$C$1:$M$1048575,4,FALSE)&lt;&gt;0,VLOOKUP($A3,Rotation!$C$1:$M$1048575,5,FALSE),"")),"Unmet Pre-req")))</f>
        <v>Unmet Pre-req</v>
      </c>
      <c r="G3" s="110" t="str">
        <f>IF($C3&lt;&gt;"","COMPLETE",(IF($K3=TRUE,(IF(VLOOKUP($A3,Rotation!$C$1:$M$1048575,4,FALSE)&lt;&gt;0,VLOOKUP($A3,Rotation!$C$1:$M$1048575,6,FALSE),"")),"Unmet Pre-req")))</f>
        <v>Unmet Pre-req</v>
      </c>
      <c r="H3" s="110" t="str">
        <f>IF($C3&lt;&gt;"","COMPLETE",(IF($K3=TRUE,(IF(VLOOKUP($A3,Rotation!$C$1:$M$1048575,4,FALSE)&lt;&gt;0,VLOOKUP($A3,Rotation!$C$1:$M$1048575,7,FALSE),"")),"Unmet Pre-req")))</f>
        <v>Unmet Pre-req</v>
      </c>
      <c r="I3" s="110" t="str">
        <f>IF($C3&lt;&gt;"","COMPLETE",(IF($K3=TRUE,(IF(VLOOKUP($A3,Rotation!$C$1:$M$1048575,4,FALSE)&lt;&gt;0,VLOOKUP($A3,Rotation!$C$1:$M$1048575,8,FALSE),"")),"Unmet Pre-req")))</f>
        <v>Unmet Pre-req</v>
      </c>
      <c r="J3" s="110" t="str">
        <f>IF($C3&lt;&gt;"","COMPLETE",(IF($K3=TRUE,(IF(VLOOKUP($A3,Rotation!$C$1:$M$1048575,4,FALSE)&lt;&gt;0,VLOOKUP($A3,Rotation!$C$1:$M$1048575,9,FALSE),"")),"Unmet Pre-req")))</f>
        <v>Unmet Pre-req</v>
      </c>
      <c r="K3" s="121" t="b">
        <f>IF(IF(VLOOKUP($A3,Rotation!$C$1:$M$1048575,10,FALSE)&lt;&gt;"",VLOOKUP($A3,Rotation!$C$1:$M$1048575,10,FALSE),FALSE)=FALSE,TRUE,IF(VLOOKUP(IF(VLOOKUP($A3,Rotation!$C$1:$M$1048575,10,FALSE)&lt;&gt;"",VLOOKUP($A3,Rotation!$C$1:$M$1048575,10,FALSE),FALSE),$A:$C,3)&lt;&gt;"",TRUE,FALSE))</f>
        <v>0</v>
      </c>
    </row>
    <row r="4" spans="1:11" s="1" customFormat="1" x14ac:dyDescent="0.2">
      <c r="A4" s="7" t="s">
        <v>52</v>
      </c>
      <c r="B4" s="8" t="str">
        <f>VLOOKUP($A4,Rotation!$C$1:$M$1048575,2,FALSE)</f>
        <v>Web App II</v>
      </c>
      <c r="C4" s="115"/>
      <c r="D4" s="122">
        <f>VLOOKUP($A4,Rotation!$C$1:$N$1048575,12,FALSE)</f>
        <v>3</v>
      </c>
      <c r="E4" s="110" t="str">
        <f>IF($C4&lt;&gt;"","COMPLETE",(IF($K4=TRUE,(IF(VLOOKUP($A4,Rotation!$C$1:$M$1048575,4,FALSE)&lt;&gt;0,VLOOKUP($A4,Rotation!$C$1:$M$1048575,4,FALSE),"")),"Unmet Pre-req")))</f>
        <v>Unmet Pre-req</v>
      </c>
      <c r="F4" s="110" t="str">
        <f>IF($C4&lt;&gt;"","COMPLETE",(IF($K4=TRUE,(IF(VLOOKUP($A4,Rotation!$C$1:$M$1048575,4,FALSE)&lt;&gt;0,VLOOKUP($A4,Rotation!$C$1:$M$1048575,5,FALSE),"")),"Unmet Pre-req")))</f>
        <v>Unmet Pre-req</v>
      </c>
      <c r="G4" s="110" t="str">
        <f>IF($C4&lt;&gt;"","COMPLETE",(IF($K4=TRUE,(IF(VLOOKUP($A4,Rotation!$C$1:$M$1048575,4,FALSE)&lt;&gt;0,VLOOKUP($A4,Rotation!$C$1:$M$1048575,6,FALSE),"")),"Unmet Pre-req")))</f>
        <v>Unmet Pre-req</v>
      </c>
      <c r="H4" s="110" t="str">
        <f>IF($C4&lt;&gt;"","COMPLETE",(IF($K4=TRUE,(IF(VLOOKUP($A4,Rotation!$C$1:$M$1048575,4,FALSE)&lt;&gt;0,VLOOKUP($A4,Rotation!$C$1:$M$1048575,7,FALSE),"")),"Unmet Pre-req")))</f>
        <v>Unmet Pre-req</v>
      </c>
      <c r="I4" s="110" t="str">
        <f>IF($C4&lt;&gt;"","COMPLETE",(IF($K4=TRUE,(IF(VLOOKUP($A4,Rotation!$C$1:$M$1048575,4,FALSE)&lt;&gt;0,VLOOKUP($A4,Rotation!$C$1:$M$1048575,8,FALSE),"")),"Unmet Pre-req")))</f>
        <v>Unmet Pre-req</v>
      </c>
      <c r="J4" s="110" t="str">
        <f>IF($C4&lt;&gt;"","COMPLETE",(IF($K4=TRUE,(IF(VLOOKUP($A4,Rotation!$C$1:$M$1048575,4,FALSE)&lt;&gt;0,VLOOKUP($A4,Rotation!$C$1:$M$1048575,9,FALSE),"")),"Unmet Pre-req")))</f>
        <v>Unmet Pre-req</v>
      </c>
      <c r="K4" s="121" t="b">
        <f>IF(IF(VLOOKUP($A4,Rotation!$C$1:$M$1048575,10,FALSE)&lt;&gt;"",VLOOKUP($A4,Rotation!$C$1:$M$1048575,10,FALSE),FALSE)=FALSE,TRUE,IF(VLOOKUP(IF(VLOOKUP($A4,Rotation!$C$1:$M$1048575,10,FALSE)&lt;&gt;"",VLOOKUP($A4,Rotation!$C$1:$M$1048575,10,FALSE),FALSE),$A:$C,3)&lt;&gt;"",TRUE,FALSE))</f>
        <v>0</v>
      </c>
    </row>
    <row r="5" spans="1:11" s="1" customFormat="1" x14ac:dyDescent="0.2">
      <c r="A5" s="7" t="s">
        <v>55</v>
      </c>
      <c r="B5" s="8" t="str">
        <f>VLOOKUP($A5,Rotation!$C$1:$M$1048575,2,FALSE)</f>
        <v>Networking I</v>
      </c>
      <c r="C5" s="115"/>
      <c r="D5" s="122">
        <f>VLOOKUP($A5,Rotation!$C$1:$N$1048575,12,FALSE)</f>
        <v>3</v>
      </c>
      <c r="E5" s="110" t="str">
        <f>IF($C5&lt;&gt;"","COMPLETE",(IF($K5=TRUE,(IF(VLOOKUP($A5,Rotation!$C$1:$M$1048575,4,FALSE)&lt;&gt;0,VLOOKUP($A5,Rotation!$C$1:$M$1048575,4,FALSE),"")),"Unmet Pre-req")))</f>
        <v>Unmet Pre-req</v>
      </c>
      <c r="F5" s="110" t="str">
        <f>IF($C5&lt;&gt;"","COMPLETE",(IF($K5=TRUE,(IF(VLOOKUP($A5,Rotation!$C$1:$M$1048575,4,FALSE)&lt;&gt;0,VLOOKUP($A5,Rotation!$C$1:$M$1048575,5,FALSE),"")),"Unmet Pre-req")))</f>
        <v>Unmet Pre-req</v>
      </c>
      <c r="G5" s="110" t="str">
        <f>IF($C5&lt;&gt;"","COMPLETE",(IF($K5=TRUE,(IF(VLOOKUP($A5,Rotation!$C$1:$M$1048575,4,FALSE)&lt;&gt;0,VLOOKUP($A5,Rotation!$C$1:$M$1048575,6,FALSE),"")),"Unmet Pre-req")))</f>
        <v>Unmet Pre-req</v>
      </c>
      <c r="H5" s="110" t="str">
        <f>IF($C5&lt;&gt;"","COMPLETE",(IF($K5=TRUE,(IF(VLOOKUP($A5,Rotation!$C$1:$M$1048575,4,FALSE)&lt;&gt;0,VLOOKUP($A5,Rotation!$C$1:$M$1048575,7,FALSE),"")),"Unmet Pre-req")))</f>
        <v>Unmet Pre-req</v>
      </c>
      <c r="I5" s="110" t="str">
        <f>IF($C5&lt;&gt;"","COMPLETE",(IF($K5=TRUE,(IF(VLOOKUP($A5,Rotation!$C$1:$M$1048575,4,FALSE)&lt;&gt;0,VLOOKUP($A5,Rotation!$C$1:$M$1048575,8,FALSE),"")),"Unmet Pre-req")))</f>
        <v>Unmet Pre-req</v>
      </c>
      <c r="J5" s="110" t="str">
        <f>IF($C5&lt;&gt;"","COMPLETE",(IF($K5=TRUE,(IF(VLOOKUP($A5,Rotation!$C$1:$M$1048575,4,FALSE)&lt;&gt;0,VLOOKUP($A5,Rotation!$C$1:$M$1048575,9,FALSE),"")),"Unmet Pre-req")))</f>
        <v>Unmet Pre-req</v>
      </c>
      <c r="K5" s="121" t="b">
        <f>IF(IF(VLOOKUP($A5,Rotation!$C$1:$M$1048575,10,FALSE)&lt;&gt;"",VLOOKUP($A5,Rotation!$C$1:$M$1048575,10,FALSE),FALSE)=FALSE,TRUE,IF(VLOOKUP(IF(VLOOKUP($A5,Rotation!$C$1:$M$1048575,10,FALSE)&lt;&gt;"",VLOOKUP($A5,Rotation!$C$1:$M$1048575,10,FALSE),FALSE),$A:$C,3)&lt;&gt;"",TRUE,FALSE))</f>
        <v>0</v>
      </c>
    </row>
    <row r="6" spans="1:11" s="1" customFormat="1" x14ac:dyDescent="0.2">
      <c r="A6" s="7" t="s">
        <v>56</v>
      </c>
      <c r="B6" s="8" t="str">
        <f>VLOOKUP($A6,Rotation!$C$1:$M$1048575,2,FALSE)</f>
        <v>Networking II</v>
      </c>
      <c r="C6" s="115"/>
      <c r="D6" s="122">
        <f>VLOOKUP($A6,Rotation!$C$1:$N$1048575,12,FALSE)</f>
        <v>3</v>
      </c>
      <c r="E6" s="110" t="str">
        <f>IF($C6&lt;&gt;"","COMPLETE",(IF($K6=TRUE,(IF(VLOOKUP($A6,Rotation!$C$1:$M$1048575,4,FALSE)&lt;&gt;0,VLOOKUP($A6,Rotation!$C$1:$M$1048575,4,FALSE),"")),"Unmet Pre-req")))</f>
        <v>Unmet Pre-req</v>
      </c>
      <c r="F6" s="110" t="str">
        <f>IF($C6&lt;&gt;"","COMPLETE",(IF($K6=TRUE,(IF(VLOOKUP($A6,Rotation!$C$1:$M$1048575,4,FALSE)&lt;&gt;0,VLOOKUP($A6,Rotation!$C$1:$M$1048575,5,FALSE),"")),"Unmet Pre-req")))</f>
        <v>Unmet Pre-req</v>
      </c>
      <c r="G6" s="110" t="str">
        <f>IF($C6&lt;&gt;"","COMPLETE",(IF($K6=TRUE,(IF(VLOOKUP($A6,Rotation!$C$1:$M$1048575,4,FALSE)&lt;&gt;0,VLOOKUP($A6,Rotation!$C$1:$M$1048575,6,FALSE),"")),"Unmet Pre-req")))</f>
        <v>Unmet Pre-req</v>
      </c>
      <c r="H6" s="110" t="str">
        <f>IF($C6&lt;&gt;"","COMPLETE",(IF($K6=TRUE,(IF(VLOOKUP($A6,Rotation!$C$1:$M$1048575,4,FALSE)&lt;&gt;0,VLOOKUP($A6,Rotation!$C$1:$M$1048575,7,FALSE),"")),"Unmet Pre-req")))</f>
        <v>Unmet Pre-req</v>
      </c>
      <c r="I6" s="110" t="str">
        <f>IF($C6&lt;&gt;"","COMPLETE",(IF($K6=TRUE,(IF(VLOOKUP($A6,Rotation!$C$1:$M$1048575,4,FALSE)&lt;&gt;0,VLOOKUP($A6,Rotation!$C$1:$M$1048575,8,FALSE),"")),"Unmet Pre-req")))</f>
        <v>Unmet Pre-req</v>
      </c>
      <c r="J6" s="110" t="str">
        <f>IF($C6&lt;&gt;"","COMPLETE",(IF($K6=TRUE,(IF(VLOOKUP($A6,Rotation!$C$1:$M$1048575,4,FALSE)&lt;&gt;0,VLOOKUP($A6,Rotation!$C$1:$M$1048575,9,FALSE),"")),"Unmet Pre-req")))</f>
        <v>Unmet Pre-req</v>
      </c>
      <c r="K6" s="121" t="b">
        <f>IF(IF(VLOOKUP($A6,Rotation!$C$1:$M$1048575,10,FALSE)&lt;&gt;"",VLOOKUP($A6,Rotation!$C$1:$M$1048575,10,FALSE),FALSE)=FALSE,TRUE,IF(VLOOKUP(IF(VLOOKUP($A6,Rotation!$C$1:$M$1048575,10,FALSE)&lt;&gt;"",VLOOKUP($A6,Rotation!$C$1:$M$1048575,10,FALSE),FALSE),$A:$C,3)&lt;&gt;"",TRUE,FALSE))</f>
        <v>0</v>
      </c>
    </row>
    <row r="7" spans="1:11" s="1" customFormat="1" x14ac:dyDescent="0.2">
      <c r="A7" s="7" t="s">
        <v>61</v>
      </c>
      <c r="B7" s="8" t="str">
        <f>VLOOKUP($A7,Rotation!$C$1:$M$1048575,2,FALSE)</f>
        <v>Survey of Enterprise Systems</v>
      </c>
      <c r="C7" s="115"/>
      <c r="D7" s="122">
        <f>VLOOKUP($A7,Rotation!$C$1:$N$1048575,12,FALSE)</f>
        <v>3</v>
      </c>
      <c r="E7" s="110" t="str">
        <f>IF($C7&lt;&gt;"","COMPLETE",(IF($K7=TRUE,(IF(VLOOKUP($A7,Rotation!$C$1:$M$1048575,4,FALSE)&lt;&gt;0,VLOOKUP($A7,Rotation!$C$1:$M$1048575,4,FALSE),"")),"Unmet Pre-req")))</f>
        <v>Unmet Pre-req</v>
      </c>
      <c r="F7" s="110" t="str">
        <f>IF($C7&lt;&gt;"","COMPLETE",(IF($K7=TRUE,(IF(VLOOKUP($A7,Rotation!$C$1:$M$1048575,4,FALSE)&lt;&gt;0,VLOOKUP($A7,Rotation!$C$1:$M$1048575,5,FALSE),"")),"Unmet Pre-req")))</f>
        <v>Unmet Pre-req</v>
      </c>
      <c r="G7" s="110" t="str">
        <f>IF($C7&lt;&gt;"","COMPLETE",(IF($K7=TRUE,(IF(VLOOKUP($A7,Rotation!$C$1:$M$1048575,4,FALSE)&lt;&gt;0,VLOOKUP($A7,Rotation!$C$1:$M$1048575,6,FALSE),"")),"Unmet Pre-req")))</f>
        <v>Unmet Pre-req</v>
      </c>
      <c r="H7" s="110" t="str">
        <f>IF($C7&lt;&gt;"","COMPLETE",(IF($K7=TRUE,(IF(VLOOKUP($A7,Rotation!$C$1:$M$1048575,4,FALSE)&lt;&gt;0,VLOOKUP($A7,Rotation!$C$1:$M$1048575,7,FALSE),"")),"Unmet Pre-req")))</f>
        <v>Unmet Pre-req</v>
      </c>
      <c r="I7" s="110" t="str">
        <f>IF($C7&lt;&gt;"","COMPLETE",(IF($K7=TRUE,(IF(VLOOKUP($A7,Rotation!$C$1:$M$1048575,4,FALSE)&lt;&gt;0,VLOOKUP($A7,Rotation!$C$1:$M$1048575,8,FALSE),"")),"Unmet Pre-req")))</f>
        <v>Unmet Pre-req</v>
      </c>
      <c r="J7" s="110" t="str">
        <f>IF($C7&lt;&gt;"","COMPLETE",(IF($K7=TRUE,(IF(VLOOKUP($A7,Rotation!$C$1:$M$1048575,4,FALSE)&lt;&gt;0,VLOOKUP($A7,Rotation!$C$1:$M$1048575,9,FALSE),"")),"Unmet Pre-req")))</f>
        <v>Unmet Pre-req</v>
      </c>
      <c r="K7" s="121" t="b">
        <f>IF(IF(VLOOKUP($A7,Rotation!$C$1:$M$1048575,10,FALSE)&lt;&gt;"",VLOOKUP($A7,Rotation!$C$1:$M$1048575,10,FALSE),FALSE)=FALSE,TRUE,IF(VLOOKUP(IF(VLOOKUP($A7,Rotation!$C$1:$M$1048575,10,FALSE)&lt;&gt;"",VLOOKUP($A7,Rotation!$C$1:$M$1048575,10,FALSE),FALSE),$A:$C,3)&lt;&gt;"",TRUE,FALSE))</f>
        <v>0</v>
      </c>
    </row>
    <row r="8" spans="1:11" s="1" customFormat="1" x14ac:dyDescent="0.2">
      <c r="A8" s="7" t="s">
        <v>63</v>
      </c>
      <c r="B8" s="8" t="str">
        <f>VLOOKUP($A8,Rotation!$C$1:$M$1048575,2,FALSE)</f>
        <v>Database Management Systems</v>
      </c>
      <c r="C8" s="115"/>
      <c r="D8" s="122">
        <f>VLOOKUP($A8,Rotation!$C$1:$N$1048575,12,FALSE)</f>
        <v>3</v>
      </c>
      <c r="E8" s="110" t="str">
        <f>IF($C8&lt;&gt;"","COMPLETE",(IF($K8=TRUE,(IF(VLOOKUP($A8,Rotation!$C$1:$M$1048575,4,FALSE)&lt;&gt;0,VLOOKUP($A8,Rotation!$C$1:$M$1048575,4,FALSE),"")),"Unmet Pre-req")))</f>
        <v>Unmet Pre-req</v>
      </c>
      <c r="F8" s="110" t="str">
        <f>IF($C8&lt;&gt;"","COMPLETE",(IF($K8=TRUE,(IF(VLOOKUP($A8,Rotation!$C$1:$M$1048575,4,FALSE)&lt;&gt;0,VLOOKUP($A8,Rotation!$C$1:$M$1048575,5,FALSE),"")),"Unmet Pre-req")))</f>
        <v>Unmet Pre-req</v>
      </c>
      <c r="G8" s="110" t="str">
        <f>IF($C8&lt;&gt;"","COMPLETE",(IF($K8=TRUE,(IF(VLOOKUP($A8,Rotation!$C$1:$M$1048575,4,FALSE)&lt;&gt;0,VLOOKUP($A8,Rotation!$C$1:$M$1048575,6,FALSE),"")),"Unmet Pre-req")))</f>
        <v>Unmet Pre-req</v>
      </c>
      <c r="H8" s="110" t="str">
        <f>IF($C8&lt;&gt;"","COMPLETE",(IF($K8=TRUE,(IF(VLOOKUP($A8,Rotation!$C$1:$M$1048575,4,FALSE)&lt;&gt;0,VLOOKUP($A8,Rotation!$C$1:$M$1048575,7,FALSE),"")),"Unmet Pre-req")))</f>
        <v>Unmet Pre-req</v>
      </c>
      <c r="I8" s="110" t="str">
        <f>IF($C8&lt;&gt;"","COMPLETE",(IF($K8=TRUE,(IF(VLOOKUP($A8,Rotation!$C$1:$M$1048575,4,FALSE)&lt;&gt;0,VLOOKUP($A8,Rotation!$C$1:$M$1048575,8,FALSE),"")),"Unmet Pre-req")))</f>
        <v>Unmet Pre-req</v>
      </c>
      <c r="J8" s="110" t="str">
        <f>IF($C8&lt;&gt;"","COMPLETE",(IF($K8=TRUE,(IF(VLOOKUP($A8,Rotation!$C$1:$M$1048575,4,FALSE)&lt;&gt;0,VLOOKUP($A8,Rotation!$C$1:$M$1048575,9,FALSE),"")),"Unmet Pre-req")))</f>
        <v>Unmet Pre-req</v>
      </c>
      <c r="K8" s="121" t="b">
        <f>IF(IF(VLOOKUP($A8,Rotation!$C$1:$M$1048575,10,FALSE)&lt;&gt;"",VLOOKUP($A8,Rotation!$C$1:$M$1048575,10,FALSE),FALSE)=FALSE,TRUE,IF(VLOOKUP(IF(VLOOKUP($A8,Rotation!$C$1:$M$1048575,10,FALSE)&lt;&gt;"",VLOOKUP($A8,Rotation!$C$1:$M$1048575,10,FALSE),FALSE),$A:$C,3)&lt;&gt;"",TRUE,FALSE))</f>
        <v>0</v>
      </c>
    </row>
    <row r="9" spans="1:11" s="1" customFormat="1" x14ac:dyDescent="0.2">
      <c r="A9" s="7" t="s">
        <v>184</v>
      </c>
      <c r="B9" s="8" t="str">
        <f>VLOOKUP($A9,Rotation!$C$1:$M$1048575,2,FALSE)</f>
        <v>Introduction to Computers</v>
      </c>
      <c r="C9" s="115"/>
      <c r="D9" s="122">
        <f>VLOOKUP($A9,Rotation!$C$1:$N$1048575,12,FALSE)</f>
        <v>3</v>
      </c>
      <c r="E9" s="110" t="str">
        <f>IF($C9&lt;&gt;"","COMPLETE",(IF($K9=TRUE,(IF(VLOOKUP($A9,Rotation!$C$1:$M$1048575,4,FALSE)&lt;&gt;0,VLOOKUP($A9,Rotation!$C$1:$M$1048575,4,FALSE),"")),"Unmet Pre-req")))</f>
        <v>Primary</v>
      </c>
      <c r="F9" s="110" t="str">
        <f>IF($C9&lt;&gt;"","COMPLETE",(IF($K9=TRUE,(IF(VLOOKUP($A9,Rotation!$C$1:$M$1048575,4,FALSE)&lt;&gt;0,VLOOKUP($A9,Rotation!$C$1:$M$1048575,5,FALSE),"")),"Unmet Pre-req")))</f>
        <v>Secondary</v>
      </c>
      <c r="G9" s="110" t="str">
        <f>IF($C9&lt;&gt;"","COMPLETE",(IF($K9=TRUE,(IF(VLOOKUP($A9,Rotation!$C$1:$M$1048575,4,FALSE)&lt;&gt;0,VLOOKUP($A9,Rotation!$C$1:$M$1048575,6,FALSE),"")),"Unmet Pre-req")))</f>
        <v>Primary</v>
      </c>
      <c r="H9" s="110" t="str">
        <f>IF($C9&lt;&gt;"","COMPLETE",(IF($K9=TRUE,(IF(VLOOKUP($A9,Rotation!$C$1:$M$1048575,4,FALSE)&lt;&gt;0,VLOOKUP($A9,Rotation!$C$1:$M$1048575,7,FALSE),"")),"Unmet Pre-req")))</f>
        <v>Secondary</v>
      </c>
      <c r="I9" s="110" t="str">
        <f>IF($C9&lt;&gt;"","COMPLETE",(IF($K9=TRUE,(IF(VLOOKUP($A9,Rotation!$C$1:$M$1048575,4,FALSE)&lt;&gt;0,VLOOKUP($A9,Rotation!$C$1:$M$1048575,8,FALSE),"")),"Unmet Pre-req")))</f>
        <v>Secondary</v>
      </c>
      <c r="J9" s="110" t="str">
        <f>IF($C9&lt;&gt;"","COMPLETE",(IF($K9=TRUE,(IF(VLOOKUP($A9,Rotation!$C$1:$M$1048575,4,FALSE)&lt;&gt;0,VLOOKUP($A9,Rotation!$C$1:$M$1048575,9,FALSE),"")),"Unmet Pre-req")))</f>
        <v>Not Offered</v>
      </c>
      <c r="K9" s="121" t="b">
        <f>IF(IF(VLOOKUP($A9,Rotation!$C$1:$M$1048575,10,FALSE)&lt;&gt;"",VLOOKUP($A9,Rotation!$C$1:$M$1048575,10,FALSE),FALSE)=FALSE,TRUE,IF(VLOOKUP(IF(VLOOKUP($A9,Rotation!$C$1:$M$1048575,10,FALSE)&lt;&gt;"",VLOOKUP($A9,Rotation!$C$1:$M$1048575,10,FALSE),FALSE),$A:$C,3)&lt;&gt;"",TRUE,FALSE))</f>
        <v>1</v>
      </c>
    </row>
    <row r="10" spans="1:11" s="1" customFormat="1" x14ac:dyDescent="0.2">
      <c r="A10" s="7" t="s">
        <v>72</v>
      </c>
      <c r="B10" s="8" t="str">
        <f>VLOOKUP($A10,Rotation!$C$1:$M$1048575,2,FALSE)</f>
        <v>Computer Science I</v>
      </c>
      <c r="C10" s="115"/>
      <c r="D10" s="122">
        <f>VLOOKUP($A10,Rotation!$C$1:$N$1048575,12,FALSE)</f>
        <v>3</v>
      </c>
      <c r="E10" s="110" t="str">
        <f>IF($C10&lt;&gt;"","COMPLETE",(IF($K10=TRUE,(IF(VLOOKUP($A10,Rotation!$C$1:$M$1048575,4,FALSE)&lt;&gt;0,VLOOKUP($A10,Rotation!$C$1:$M$1048575,4,FALSE),"")),"Unmet Pre-req")))</f>
        <v>Primary</v>
      </c>
      <c r="F10" s="110" t="str">
        <f>IF($C10&lt;&gt;"","COMPLETE",(IF($K10=TRUE,(IF(VLOOKUP($A10,Rotation!$C$1:$M$1048575,4,FALSE)&lt;&gt;0,VLOOKUP($A10,Rotation!$C$1:$M$1048575,5,FALSE),"")),"Unmet Pre-req")))</f>
        <v>Secondary</v>
      </c>
      <c r="G10" s="110" t="str">
        <f>IF($C10&lt;&gt;"","COMPLETE",(IF($K10=TRUE,(IF(VLOOKUP($A10,Rotation!$C$1:$M$1048575,4,FALSE)&lt;&gt;0,VLOOKUP($A10,Rotation!$C$1:$M$1048575,6,FALSE),"")),"Unmet Pre-req")))</f>
        <v>Primary</v>
      </c>
      <c r="H10" s="110" t="str">
        <f>IF($C10&lt;&gt;"","COMPLETE",(IF($K10=TRUE,(IF(VLOOKUP($A10,Rotation!$C$1:$M$1048575,4,FALSE)&lt;&gt;0,VLOOKUP($A10,Rotation!$C$1:$M$1048575,7,FALSE),"")),"Unmet Pre-req")))</f>
        <v>Secondary</v>
      </c>
      <c r="I10" s="110" t="str">
        <f>IF($C10&lt;&gt;"","COMPLETE",(IF($K10=TRUE,(IF(VLOOKUP($A10,Rotation!$C$1:$M$1048575,4,FALSE)&lt;&gt;0,VLOOKUP($A10,Rotation!$C$1:$M$1048575,8,FALSE),"")),"Unmet Pre-req")))</f>
        <v>Secondary</v>
      </c>
      <c r="J10" s="110" t="str">
        <f>IF($C10&lt;&gt;"","COMPLETE",(IF($K10=TRUE,(IF(VLOOKUP($A10,Rotation!$C$1:$M$1048575,4,FALSE)&lt;&gt;0,VLOOKUP($A10,Rotation!$C$1:$M$1048575,9,FALSE),"")),"Unmet Pre-req")))</f>
        <v>Not Offered</v>
      </c>
      <c r="K10" s="121" t="b">
        <f>IF(IF(VLOOKUP($A10,Rotation!$C$1:$M$1048575,10,FALSE)&lt;&gt;"",VLOOKUP($A10,Rotation!$C$1:$M$1048575,10,FALSE),FALSE)=FALSE,TRUE,IF(VLOOKUP(IF(VLOOKUP($A10,Rotation!$C$1:$M$1048575,10,FALSE)&lt;&gt;"",VLOOKUP($A10,Rotation!$C$1:$M$1048575,10,FALSE),FALSE),$A:$C,3)&lt;&gt;"",TRUE,FALSE))</f>
        <v>1</v>
      </c>
    </row>
    <row r="11" spans="1:11" s="1" customFormat="1" x14ac:dyDescent="0.2">
      <c r="A11" s="7" t="s">
        <v>64</v>
      </c>
      <c r="B11" s="8" t="str">
        <f>VLOOKUP($A11,Rotation!$C$1:$M$1048575,2,FALSE)</f>
        <v>Information Security Fundamentals</v>
      </c>
      <c r="C11" s="115"/>
      <c r="D11" s="122">
        <f>VLOOKUP($A11,Rotation!$C$1:$N$1048575,12,FALSE)</f>
        <v>3</v>
      </c>
      <c r="E11" s="110" t="str">
        <f>IF($C11&lt;&gt;"","COMPLETE",(IF($K11=TRUE,(IF(VLOOKUP($A11,Rotation!$C$1:$M$1048575,4,FALSE)&lt;&gt;0,VLOOKUP($A11,Rotation!$C$1:$M$1048575,4,FALSE),"")),"Unmet Pre-req")))</f>
        <v>Secondary</v>
      </c>
      <c r="F11" s="110" t="str">
        <f>IF($C11&lt;&gt;"","COMPLETE",(IF($K11=TRUE,(IF(VLOOKUP($A11,Rotation!$C$1:$M$1048575,4,FALSE)&lt;&gt;0,VLOOKUP($A11,Rotation!$C$1:$M$1048575,5,FALSE),"")),"Unmet Pre-req")))</f>
        <v>Primary</v>
      </c>
      <c r="G11" s="110" t="str">
        <f>IF($C11&lt;&gt;"","COMPLETE",(IF($K11=TRUE,(IF(VLOOKUP($A11,Rotation!$C$1:$M$1048575,4,FALSE)&lt;&gt;0,VLOOKUP($A11,Rotation!$C$1:$M$1048575,6,FALSE),"")),"Unmet Pre-req")))</f>
        <v>Primary</v>
      </c>
      <c r="H11" s="110" t="str">
        <f>IF($C11&lt;&gt;"","COMPLETE",(IF($K11=TRUE,(IF(VLOOKUP($A11,Rotation!$C$1:$M$1048575,4,FALSE)&lt;&gt;0,VLOOKUP($A11,Rotation!$C$1:$M$1048575,7,FALSE),"")),"Unmet Pre-req")))</f>
        <v>Primary</v>
      </c>
      <c r="I11" s="110" t="str">
        <f>IF($C11&lt;&gt;"","COMPLETE",(IF($K11=TRUE,(IF(VLOOKUP($A11,Rotation!$C$1:$M$1048575,4,FALSE)&lt;&gt;0,VLOOKUP($A11,Rotation!$C$1:$M$1048575,8,FALSE),"")),"Unmet Pre-req")))</f>
        <v>Secondary</v>
      </c>
      <c r="J11" s="110" t="str">
        <f>IF($C11&lt;&gt;"","COMPLETE",(IF($K11=TRUE,(IF(VLOOKUP($A11,Rotation!$C$1:$M$1048575,4,FALSE)&lt;&gt;0,VLOOKUP($A11,Rotation!$C$1:$M$1048575,9,FALSE),"")),"Unmet Pre-req")))</f>
        <v>Not Offered</v>
      </c>
      <c r="K11" s="121" t="b">
        <f>IF(IF(VLOOKUP($A11,Rotation!$C$1:$M$1048575,10,FALSE)&lt;&gt;"",VLOOKUP($A11,Rotation!$C$1:$M$1048575,10,FALSE),FALSE)=FALSE,TRUE,IF(VLOOKUP(IF(VLOOKUP($A11,Rotation!$C$1:$M$1048575,10,FALSE)&lt;&gt;"",VLOOKUP($A11,Rotation!$C$1:$M$1048575,10,FALSE),FALSE),$A:$C,3)&lt;&gt;"",TRUE,FALSE))</f>
        <v>1</v>
      </c>
    </row>
    <row r="12" spans="1:11" s="1" customFormat="1" x14ac:dyDescent="0.2">
      <c r="A12" s="7" t="s">
        <v>65</v>
      </c>
      <c r="B12" s="8" t="str">
        <f>VLOOKUP($A12,Rotation!$C$1:$M$1048575,2,FALSE)</f>
        <v>Computer Science II</v>
      </c>
      <c r="C12" s="115"/>
      <c r="D12" s="122">
        <f>VLOOKUP($A12,Rotation!$C$1:$N$1048575,12,FALSE)</f>
        <v>3</v>
      </c>
      <c r="E12" s="110" t="str">
        <f>IF($C12&lt;&gt;"","COMPLETE",(IF($K12=TRUE,(IF(VLOOKUP($A12,Rotation!$C$1:$M$1048575,4,FALSE)&lt;&gt;0,VLOOKUP($A12,Rotation!$C$1:$M$1048575,4,FALSE),"")),"Unmet Pre-req")))</f>
        <v>Unmet Pre-req</v>
      </c>
      <c r="F12" s="110" t="str">
        <f>IF($C12&lt;&gt;"","COMPLETE",(IF($K12=TRUE,(IF(VLOOKUP($A12,Rotation!$C$1:$M$1048575,4,FALSE)&lt;&gt;0,VLOOKUP($A12,Rotation!$C$1:$M$1048575,5,FALSE),"")),"Unmet Pre-req")))</f>
        <v>Unmet Pre-req</v>
      </c>
      <c r="G12" s="110" t="str">
        <f>IF($C12&lt;&gt;"","COMPLETE",(IF($K12=TRUE,(IF(VLOOKUP($A12,Rotation!$C$1:$M$1048575,4,FALSE)&lt;&gt;0,VLOOKUP($A12,Rotation!$C$1:$M$1048575,6,FALSE),"")),"Unmet Pre-req")))</f>
        <v>Unmet Pre-req</v>
      </c>
      <c r="H12" s="110" t="str">
        <f>IF($C12&lt;&gt;"","COMPLETE",(IF($K12=TRUE,(IF(VLOOKUP($A12,Rotation!$C$1:$M$1048575,4,FALSE)&lt;&gt;0,VLOOKUP($A12,Rotation!$C$1:$M$1048575,7,FALSE),"")),"Unmet Pre-req")))</f>
        <v>Unmet Pre-req</v>
      </c>
      <c r="I12" s="110" t="str">
        <f>IF($C12&lt;&gt;"","COMPLETE",(IF($K12=TRUE,(IF(VLOOKUP($A12,Rotation!$C$1:$M$1048575,4,FALSE)&lt;&gt;0,VLOOKUP($A12,Rotation!$C$1:$M$1048575,8,FALSE),"")),"Unmet Pre-req")))</f>
        <v>Unmet Pre-req</v>
      </c>
      <c r="J12" s="110" t="str">
        <f>IF($C12&lt;&gt;"","COMPLETE",(IF($K12=TRUE,(IF(VLOOKUP($A12,Rotation!$C$1:$M$1048575,4,FALSE)&lt;&gt;0,VLOOKUP($A12,Rotation!$C$1:$M$1048575,9,FALSE),"")),"Unmet Pre-req")))</f>
        <v>Unmet Pre-req</v>
      </c>
      <c r="K12" s="121" t="b">
        <f>IF(IF(VLOOKUP($A12,Rotation!$C$1:$M$1048575,10,FALSE)&lt;&gt;"",VLOOKUP($A12,Rotation!$C$1:$M$1048575,10,FALSE),FALSE)=FALSE,TRUE,IF(VLOOKUP(IF(VLOOKUP($A12,Rotation!$C$1:$M$1048575,10,FALSE)&lt;&gt;"",VLOOKUP($A12,Rotation!$C$1:$M$1048575,10,FALSE),FALSE),$A:$C,3)&lt;&gt;"",TRUE,FALSE))</f>
        <v>0</v>
      </c>
    </row>
    <row r="13" spans="1:11" s="1" customFormat="1" x14ac:dyDescent="0.2">
      <c r="A13" s="7" t="s">
        <v>78</v>
      </c>
      <c r="B13" s="10" t="str">
        <f>VLOOKUP($A13,Rotation!$C$1:$M$1048575,3,FALSE)</f>
        <v>CSC300- Data Structures (3 credits)</v>
      </c>
      <c r="C13" s="115"/>
      <c r="D13" s="122">
        <f>VLOOKUP($A13,Rotation!$C$1:$N$1048575,12,FALSE)</f>
        <v>3</v>
      </c>
      <c r="E13" s="110" t="str">
        <f>IF($C13&lt;&gt;"","COMPLETE",(IF($K13=TRUE,(IF(VLOOKUP($A13,Rotation!$C$1:$M$1048575,4,FALSE)&lt;&gt;0,VLOOKUP($A13,Rotation!$C$1:$M$1048575,4,FALSE),"")),"Unmet Pre-req")))</f>
        <v>Unmet Pre-req</v>
      </c>
      <c r="F13" s="110" t="str">
        <f>IF($C13&lt;&gt;"","COMPLETE",(IF($K13=TRUE,(IF(VLOOKUP($A13,Rotation!$C$1:$M$1048575,4,FALSE)&lt;&gt;0,VLOOKUP($A13,Rotation!$C$1:$M$1048575,5,FALSE),"")),"Unmet Pre-req")))</f>
        <v>Unmet Pre-req</v>
      </c>
      <c r="G13" s="110" t="str">
        <f>IF($C13&lt;&gt;"","COMPLETE",(IF($K13=TRUE,(IF(VLOOKUP($A13,Rotation!$C$1:$M$1048575,4,FALSE)&lt;&gt;0,VLOOKUP($A13,Rotation!$C$1:$M$1048575,6,FALSE),"")),"Unmet Pre-req")))</f>
        <v>Unmet Pre-req</v>
      </c>
      <c r="H13" s="110" t="str">
        <f>IF($C13&lt;&gt;"","COMPLETE",(IF($K13=TRUE,(IF(VLOOKUP($A13,Rotation!$C$1:$M$1048575,4,FALSE)&lt;&gt;0,VLOOKUP($A13,Rotation!$C$1:$M$1048575,7,FALSE),"")),"Unmet Pre-req")))</f>
        <v>Unmet Pre-req</v>
      </c>
      <c r="I13" s="110" t="str">
        <f>IF($C13&lt;&gt;"","COMPLETE",(IF($K13=TRUE,(IF(VLOOKUP($A13,Rotation!$C$1:$M$1048575,4,FALSE)&lt;&gt;0,VLOOKUP($A13,Rotation!$C$1:$M$1048575,8,FALSE),"")),"Unmet Pre-req")))</f>
        <v>Unmet Pre-req</v>
      </c>
      <c r="J13" s="110" t="str">
        <f>IF($C13&lt;&gt;"","COMPLETE",(IF($K13=TRUE,(IF(VLOOKUP($A13,Rotation!$C$1:$M$1048575,4,FALSE)&lt;&gt;0,VLOOKUP($A13,Rotation!$C$1:$M$1048575,9,FALSE),"")),"Unmet Pre-req")))</f>
        <v>Unmet Pre-req</v>
      </c>
      <c r="K13" s="121" t="b">
        <f>IF(IF(VLOOKUP($A13,Rotation!$C$1:$M$1048575,10,FALSE)&lt;&gt;"",VLOOKUP($A13,Rotation!$C$1:$M$1048575,10,FALSE),FALSE)=FALSE,TRUE,IF(VLOOKUP(IF(VLOOKUP($A13,Rotation!$C$1:$M$1048575,10,FALSE)&lt;&gt;"",VLOOKUP($A13,Rotation!$C$1:$M$1048575,10,FALSE),FALSE),$A:$C,3)&lt;&gt;"",TRUE,FALSE))</f>
        <v>0</v>
      </c>
    </row>
    <row r="14" spans="1:11" s="1" customFormat="1" x14ac:dyDescent="0.2">
      <c r="A14" s="7" t="s">
        <v>79</v>
      </c>
      <c r="B14" s="10" t="str">
        <f>VLOOKUP($A14,Rotation!$C$1:$M$1048575,3,FALSE)</f>
        <v>CSC314- Assembly (3 credits)</v>
      </c>
      <c r="C14" s="115"/>
      <c r="D14" s="122">
        <f>VLOOKUP($A14,Rotation!$C$1:$N$1048575,12,FALSE)</f>
        <v>3</v>
      </c>
      <c r="E14" s="110" t="str">
        <f>IF($C14&lt;&gt;"","COMPLETE",(IF($K14=TRUE,(IF(VLOOKUP($A14,Rotation!$C$1:$M$1048575,4,FALSE)&lt;&gt;0,VLOOKUP($A14,Rotation!$C$1:$M$1048575,4,FALSE),"")),"Unmet Pre-req")))</f>
        <v>Unmet Pre-req</v>
      </c>
      <c r="F14" s="110" t="str">
        <f>IF($C14&lt;&gt;"","COMPLETE",(IF($K14=TRUE,(IF(VLOOKUP($A14,Rotation!$C$1:$M$1048575,4,FALSE)&lt;&gt;0,VLOOKUP($A14,Rotation!$C$1:$M$1048575,5,FALSE),"")),"Unmet Pre-req")))</f>
        <v>Unmet Pre-req</v>
      </c>
      <c r="G14" s="110" t="str">
        <f>IF($C14&lt;&gt;"","COMPLETE",(IF($K14=TRUE,(IF(VLOOKUP($A14,Rotation!$C$1:$M$1048575,4,FALSE)&lt;&gt;0,VLOOKUP($A14,Rotation!$C$1:$M$1048575,6,FALSE),"")),"Unmet Pre-req")))</f>
        <v>Unmet Pre-req</v>
      </c>
      <c r="H14" s="110" t="str">
        <f>IF($C14&lt;&gt;"","COMPLETE",(IF($K14=TRUE,(IF(VLOOKUP($A14,Rotation!$C$1:$M$1048575,4,FALSE)&lt;&gt;0,VLOOKUP($A14,Rotation!$C$1:$M$1048575,7,FALSE),"")),"Unmet Pre-req")))</f>
        <v>Unmet Pre-req</v>
      </c>
      <c r="I14" s="110" t="str">
        <f>IF($C14&lt;&gt;"","COMPLETE",(IF($K14=TRUE,(IF(VLOOKUP($A14,Rotation!$C$1:$M$1048575,4,FALSE)&lt;&gt;0,VLOOKUP($A14,Rotation!$C$1:$M$1048575,8,FALSE),"")),"Unmet Pre-req")))</f>
        <v>Unmet Pre-req</v>
      </c>
      <c r="J14" s="110" t="str">
        <f>IF($C14&lt;&gt;"","COMPLETE",(IF($K14=TRUE,(IF(VLOOKUP($A14,Rotation!$C$1:$M$1048575,4,FALSE)&lt;&gt;0,VLOOKUP($A14,Rotation!$C$1:$M$1048575,9,FALSE),"")),"Unmet Pre-req")))</f>
        <v>Unmet Pre-req</v>
      </c>
      <c r="K14" s="121" t="b">
        <f>IF(IF(VLOOKUP($A14,Rotation!$C$1:$M$1048575,10,FALSE)&lt;&gt;"",VLOOKUP($A14,Rotation!$C$1:$M$1048575,10,FALSE),FALSE)=FALSE,TRUE,IF(VLOOKUP(IF(VLOOKUP($A14,Rotation!$C$1:$M$1048575,10,FALSE)&lt;&gt;"",VLOOKUP($A14,Rotation!$C$1:$M$1048575,10,FALSE),FALSE),$A:$C,3)&lt;&gt;"",TRUE,FALSE))</f>
        <v>0</v>
      </c>
    </row>
    <row r="15" spans="1:11" s="1" customFormat="1" x14ac:dyDescent="0.2">
      <c r="A15" s="7" t="s">
        <v>66</v>
      </c>
      <c r="B15" s="10" t="str">
        <f>VLOOKUP($A15,Rotation!$C$1:$M$1048575,3,FALSE)</f>
        <v>CSC328- Operating Environments (3 credits)</v>
      </c>
      <c r="C15" s="115"/>
      <c r="D15" s="122">
        <f>VLOOKUP($A15,Rotation!$C$1:$N$1048575,12,FALSE)</f>
        <v>3</v>
      </c>
      <c r="E15" s="110" t="str">
        <f>IF($C15&lt;&gt;"","COMPLETE",(IF($K15=TRUE,(IF(VLOOKUP($A15,Rotation!$C$1:$M$1048575,4,FALSE)&lt;&gt;0,VLOOKUP($A15,Rotation!$C$1:$M$1048575,4,FALSE),"")),"Unmet Pre-req")))</f>
        <v>Secondary</v>
      </c>
      <c r="F15" s="110" t="str">
        <f>IF($C15&lt;&gt;"","COMPLETE",(IF($K15=TRUE,(IF(VLOOKUP($A15,Rotation!$C$1:$M$1048575,4,FALSE)&lt;&gt;0,VLOOKUP($A15,Rotation!$C$1:$M$1048575,5,FALSE),"")),"Unmet Pre-req")))</f>
        <v>Secondary</v>
      </c>
      <c r="G15" s="110" t="str">
        <f>IF($C15&lt;&gt;"","COMPLETE",(IF($K15=TRUE,(IF(VLOOKUP($A15,Rotation!$C$1:$M$1048575,4,FALSE)&lt;&gt;0,VLOOKUP($A15,Rotation!$C$1:$M$1048575,6,FALSE),"")),"Unmet Pre-req")))</f>
        <v>Secondary</v>
      </c>
      <c r="H15" s="110" t="str">
        <f>IF($C15&lt;&gt;"","COMPLETE",(IF($K15=TRUE,(IF(VLOOKUP($A15,Rotation!$C$1:$M$1048575,4,FALSE)&lt;&gt;0,VLOOKUP($A15,Rotation!$C$1:$M$1048575,7,FALSE),"")),"Unmet Pre-req")))</f>
        <v>Secondary</v>
      </c>
      <c r="I15" s="110" t="str">
        <f>IF($C15&lt;&gt;"","COMPLETE",(IF($K15=TRUE,(IF(VLOOKUP($A15,Rotation!$C$1:$M$1048575,4,FALSE)&lt;&gt;0,VLOOKUP($A15,Rotation!$C$1:$M$1048575,8,FALSE),"")),"Unmet Pre-req")))</f>
        <v>Not Offered</v>
      </c>
      <c r="J15" s="110" t="str">
        <f>IF($C15&lt;&gt;"","COMPLETE",(IF($K15=TRUE,(IF(VLOOKUP($A15,Rotation!$C$1:$M$1048575,4,FALSE)&lt;&gt;0,VLOOKUP($A15,Rotation!$C$1:$M$1048575,9,FALSE),"")),"Unmet Pre-req")))</f>
        <v>Not Offered</v>
      </c>
      <c r="K15" s="121" t="b">
        <f>IF(IF(VLOOKUP($A15,Rotation!$C$1:$M$1048575,10,FALSE)&lt;&gt;"",VLOOKUP($A15,Rotation!$C$1:$M$1048575,10,FALSE),FALSE)=FALSE,TRUE,IF(VLOOKUP(IF(VLOOKUP($A15,Rotation!$C$1:$M$1048575,10,FALSE)&lt;&gt;"",VLOOKUP($A15,Rotation!$C$1:$M$1048575,10,FALSE),FALSE),$A:$C,3)&lt;&gt;"",TRUE,FALSE))</f>
        <v>1</v>
      </c>
    </row>
    <row r="16" spans="1:11" s="1" customFormat="1" x14ac:dyDescent="0.2">
      <c r="A16" s="7" t="s">
        <v>67</v>
      </c>
      <c r="B16" s="10" t="str">
        <f>VLOOKUP($A16,Rotation!$C$1:$M$1048575,3,FALSE)</f>
        <v>CSC363- Computer Hardware, Virtualization, and Data Communication (3 credits)</v>
      </c>
      <c r="C16" s="115"/>
      <c r="D16" s="122">
        <f>VLOOKUP($A16,Rotation!$C$1:$N$1048575,12,FALSE)</f>
        <v>3</v>
      </c>
      <c r="E16" s="110" t="str">
        <f>IF($C16&lt;&gt;"","COMPLETE",(IF($K16=TRUE,(IF(VLOOKUP($A16,Rotation!$C$1:$M$1048575,4,FALSE)&lt;&gt;0,VLOOKUP($A16,Rotation!$C$1:$M$1048575,4,FALSE),"")),"Unmet Pre-req")))</f>
        <v>Secondary</v>
      </c>
      <c r="F16" s="110" t="str">
        <f>IF($C16&lt;&gt;"","COMPLETE",(IF($K16=TRUE,(IF(VLOOKUP($A16,Rotation!$C$1:$M$1048575,4,FALSE)&lt;&gt;0,VLOOKUP($A16,Rotation!$C$1:$M$1048575,5,FALSE),"")),"Unmet Pre-req")))</f>
        <v>Primary</v>
      </c>
      <c r="G16" s="110" t="str">
        <f>IF($C16&lt;&gt;"","COMPLETE",(IF($K16=TRUE,(IF(VLOOKUP($A16,Rotation!$C$1:$M$1048575,4,FALSE)&lt;&gt;0,VLOOKUP($A16,Rotation!$C$1:$M$1048575,6,FALSE),"")),"Unmet Pre-req")))</f>
        <v>Not Offered</v>
      </c>
      <c r="H16" s="110" t="str">
        <f>IF($C16&lt;&gt;"","COMPLETE",(IF($K16=TRUE,(IF(VLOOKUP($A16,Rotation!$C$1:$M$1048575,4,FALSE)&lt;&gt;0,VLOOKUP($A16,Rotation!$C$1:$M$1048575,7,FALSE),"")),"Unmet Pre-req")))</f>
        <v>Not Offered</v>
      </c>
      <c r="I16" s="110" t="str">
        <f>IF($C16&lt;&gt;"","COMPLETE",(IF($K16=TRUE,(IF(VLOOKUP($A16,Rotation!$C$1:$M$1048575,4,FALSE)&lt;&gt;0,VLOOKUP($A16,Rotation!$C$1:$M$1048575,8,FALSE),"")),"Unmet Pre-req")))</f>
        <v>Primary</v>
      </c>
      <c r="J16" s="110" t="str">
        <f>IF($C16&lt;&gt;"","COMPLETE",(IF($K16=TRUE,(IF(VLOOKUP($A16,Rotation!$C$1:$M$1048575,4,FALSE)&lt;&gt;0,VLOOKUP($A16,Rotation!$C$1:$M$1048575,9,FALSE),"")),"Unmet Pre-req")))</f>
        <v>Not Offered</v>
      </c>
      <c r="K16" s="121" t="b">
        <f>IF(IF(VLOOKUP($A16,Rotation!$C$1:$M$1048575,10,FALSE)&lt;&gt;"",VLOOKUP($A16,Rotation!$C$1:$M$1048575,10,FALSE),FALSE)=FALSE,TRUE,IF(VLOOKUP(IF(VLOOKUP($A16,Rotation!$C$1:$M$1048575,10,FALSE)&lt;&gt;"",VLOOKUP($A16,Rotation!$C$1:$M$1048575,10,FALSE),FALSE),$A:$C,3)&lt;&gt;"",TRUE,FALSE))</f>
        <v>1</v>
      </c>
    </row>
    <row r="17" spans="1:11" s="1" customFormat="1" x14ac:dyDescent="0.2">
      <c r="A17" s="7" t="s">
        <v>80</v>
      </c>
      <c r="B17" s="10" t="str">
        <f>VLOOKUP($A17,Rotation!$C$1:$M$1048575,3,FALSE)</f>
        <v>CSC420- Cellular and Mobile Communications (3 credits)</v>
      </c>
      <c r="C17" s="115"/>
      <c r="D17" s="122">
        <f>VLOOKUP($A17,Rotation!$C$1:$N$1048575,12,FALSE)</f>
        <v>3</v>
      </c>
      <c r="E17" s="110" t="str">
        <f>IF($C17&lt;&gt;"","COMPLETE",(IF($K17=TRUE,(IF(VLOOKUP($A17,Rotation!$C$1:$M$1048575,4,FALSE)&lt;&gt;0,VLOOKUP($A17,Rotation!$C$1:$M$1048575,4,FALSE),"")),"Unmet Pre-req")))</f>
        <v>Unmet Pre-req</v>
      </c>
      <c r="F17" s="110" t="str">
        <f>IF($C17&lt;&gt;"","COMPLETE",(IF($K17=TRUE,(IF(VLOOKUP($A17,Rotation!$C$1:$M$1048575,4,FALSE)&lt;&gt;0,VLOOKUP($A17,Rotation!$C$1:$M$1048575,5,FALSE),"")),"Unmet Pre-req")))</f>
        <v>Unmet Pre-req</v>
      </c>
      <c r="G17" s="110" t="str">
        <f>IF($C17&lt;&gt;"","COMPLETE",(IF($K17=TRUE,(IF(VLOOKUP($A17,Rotation!$C$1:$M$1048575,4,FALSE)&lt;&gt;0,VLOOKUP($A17,Rotation!$C$1:$M$1048575,6,FALSE),"")),"Unmet Pre-req")))</f>
        <v>Unmet Pre-req</v>
      </c>
      <c r="H17" s="110" t="str">
        <f>IF($C17&lt;&gt;"","COMPLETE",(IF($K17=TRUE,(IF(VLOOKUP($A17,Rotation!$C$1:$M$1048575,4,FALSE)&lt;&gt;0,VLOOKUP($A17,Rotation!$C$1:$M$1048575,7,FALSE),"")),"Unmet Pre-req")))</f>
        <v>Unmet Pre-req</v>
      </c>
      <c r="I17" s="110" t="str">
        <f>IF($C17&lt;&gt;"","COMPLETE",(IF($K17=TRUE,(IF(VLOOKUP($A17,Rotation!$C$1:$M$1048575,4,FALSE)&lt;&gt;0,VLOOKUP($A17,Rotation!$C$1:$M$1048575,8,FALSE),"")),"Unmet Pre-req")))</f>
        <v>Unmet Pre-req</v>
      </c>
      <c r="J17" s="110" t="str">
        <f>IF($C17&lt;&gt;"","COMPLETE",(IF($K17=TRUE,(IF(VLOOKUP($A17,Rotation!$C$1:$M$1048575,4,FALSE)&lt;&gt;0,VLOOKUP($A17,Rotation!$C$1:$M$1048575,9,FALSE),"")),"Unmet Pre-req")))</f>
        <v>Unmet Pre-req</v>
      </c>
      <c r="K17" s="121" t="b">
        <f>IF(IF(VLOOKUP($A17,Rotation!$C$1:$M$1048575,10,FALSE)&lt;&gt;"",VLOOKUP($A17,Rotation!$C$1:$M$1048575,10,FALSE),FALSE)=FALSE,TRUE,IF(VLOOKUP(IF(VLOOKUP($A17,Rotation!$C$1:$M$1048575,10,FALSE)&lt;&gt;"",VLOOKUP($A17,Rotation!$C$1:$M$1048575,10,FALSE),FALSE),$A:$C,3)&lt;&gt;"",TRUE,FALSE))</f>
        <v>0</v>
      </c>
    </row>
    <row r="18" spans="1:11" s="1" customFormat="1" x14ac:dyDescent="0.2">
      <c r="A18" s="7" t="s">
        <v>76</v>
      </c>
      <c r="B18" s="10" t="str">
        <f>VLOOKUP($A18,Rotation!$C$1:$M$1048575,3,FALSE)</f>
        <v>CSC432- Malware Analysis (3 credits)</v>
      </c>
      <c r="C18" s="115"/>
      <c r="D18" s="122">
        <f>VLOOKUP($A18,Rotation!$C$1:$N$1048575,12,FALSE)</f>
        <v>3</v>
      </c>
      <c r="E18" s="110" t="str">
        <f>IF($C18&lt;&gt;"","COMPLETE",(IF($K18=TRUE,(IF(VLOOKUP($A18,Rotation!$C$1:$M$1048575,4,FALSE)&lt;&gt;0,VLOOKUP($A18,Rotation!$C$1:$M$1048575,4,FALSE),"")),"Unmet Pre-req")))</f>
        <v>Unmet Pre-req</v>
      </c>
      <c r="F18" s="110" t="str">
        <f>IF($C18&lt;&gt;"","COMPLETE",(IF($K18=TRUE,(IF(VLOOKUP($A18,Rotation!$C$1:$M$1048575,4,FALSE)&lt;&gt;0,VLOOKUP($A18,Rotation!$C$1:$M$1048575,5,FALSE),"")),"Unmet Pre-req")))</f>
        <v>Unmet Pre-req</v>
      </c>
      <c r="G18" s="110" t="str">
        <f>IF($C18&lt;&gt;"","COMPLETE",(IF($K18=TRUE,(IF(VLOOKUP($A18,Rotation!$C$1:$M$1048575,4,FALSE)&lt;&gt;0,VLOOKUP($A18,Rotation!$C$1:$M$1048575,6,FALSE),"")),"Unmet Pre-req")))</f>
        <v>Unmet Pre-req</v>
      </c>
      <c r="H18" s="110" t="str">
        <f>IF($C18&lt;&gt;"","COMPLETE",(IF($K18=TRUE,(IF(VLOOKUP($A18,Rotation!$C$1:$M$1048575,4,FALSE)&lt;&gt;0,VLOOKUP($A18,Rotation!$C$1:$M$1048575,7,FALSE),"")),"Unmet Pre-req")))</f>
        <v>Unmet Pre-req</v>
      </c>
      <c r="I18" s="110" t="str">
        <f>IF($C18&lt;&gt;"","COMPLETE",(IF($K18=TRUE,(IF(VLOOKUP($A18,Rotation!$C$1:$M$1048575,4,FALSE)&lt;&gt;0,VLOOKUP($A18,Rotation!$C$1:$M$1048575,8,FALSE),"")),"Unmet Pre-req")))</f>
        <v>Unmet Pre-req</v>
      </c>
      <c r="J18" s="110" t="str">
        <f>IF($C18&lt;&gt;"","COMPLETE",(IF($K18=TRUE,(IF(VLOOKUP($A18,Rotation!$C$1:$M$1048575,4,FALSE)&lt;&gt;0,VLOOKUP($A18,Rotation!$C$1:$M$1048575,9,FALSE),"")),"Unmet Pre-req")))</f>
        <v>Unmet Pre-req</v>
      </c>
      <c r="K18" s="121" t="b">
        <f>IF(IF(VLOOKUP($A18,Rotation!$C$1:$M$1048575,10,FALSE)&lt;&gt;"",VLOOKUP($A18,Rotation!$C$1:$M$1048575,10,FALSE),FALSE)=FALSE,TRUE,IF(VLOOKUP(IF(VLOOKUP($A18,Rotation!$C$1:$M$1048575,10,FALSE)&lt;&gt;"",VLOOKUP($A18,Rotation!$C$1:$M$1048575,10,FALSE),FALSE),$A:$C,3)&lt;&gt;"",TRUE,FALSE))</f>
        <v>0</v>
      </c>
    </row>
    <row r="19" spans="1:11" s="1" customFormat="1" x14ac:dyDescent="0.2">
      <c r="A19" s="7" t="s">
        <v>69</v>
      </c>
      <c r="B19" s="10" t="str">
        <f>VLOOKUP($A19,Rotation!$C$1:$M$1048575,3,FALSE)</f>
        <v>CSC434- Web Software Security (3 credits)</v>
      </c>
      <c r="C19" s="115"/>
      <c r="D19" s="122">
        <f>VLOOKUP($A19,Rotation!$C$1:$N$1048575,12,FALSE)</f>
        <v>3</v>
      </c>
      <c r="E19" s="110" t="str">
        <f>IF($C19&lt;&gt;"","COMPLETE",(IF($K19=TRUE,(IF(VLOOKUP($A19,Rotation!$C$1:$M$1048575,4,FALSE)&lt;&gt;0,VLOOKUP($A19,Rotation!$C$1:$M$1048575,4,FALSE),"")),"Unmet Pre-req")))</f>
        <v>Unmet Pre-req</v>
      </c>
      <c r="F19" s="110" t="str">
        <f>IF($C19&lt;&gt;"","COMPLETE",(IF($K19=TRUE,(IF(VLOOKUP($A19,Rotation!$C$1:$M$1048575,4,FALSE)&lt;&gt;0,VLOOKUP($A19,Rotation!$C$1:$M$1048575,5,FALSE),"")),"Unmet Pre-req")))</f>
        <v>Unmet Pre-req</v>
      </c>
      <c r="G19" s="110" t="str">
        <f>IF($C19&lt;&gt;"","COMPLETE",(IF($K19=TRUE,(IF(VLOOKUP($A19,Rotation!$C$1:$M$1048575,4,FALSE)&lt;&gt;0,VLOOKUP($A19,Rotation!$C$1:$M$1048575,6,FALSE),"")),"Unmet Pre-req")))</f>
        <v>Unmet Pre-req</v>
      </c>
      <c r="H19" s="110" t="str">
        <f>IF($C19&lt;&gt;"","COMPLETE",(IF($K19=TRUE,(IF(VLOOKUP($A19,Rotation!$C$1:$M$1048575,4,FALSE)&lt;&gt;0,VLOOKUP($A19,Rotation!$C$1:$M$1048575,7,FALSE),"")),"Unmet Pre-req")))</f>
        <v>Unmet Pre-req</v>
      </c>
      <c r="I19" s="110" t="str">
        <f>IF($C19&lt;&gt;"","COMPLETE",(IF($K19=TRUE,(IF(VLOOKUP($A19,Rotation!$C$1:$M$1048575,4,FALSE)&lt;&gt;0,VLOOKUP($A19,Rotation!$C$1:$M$1048575,8,FALSE),"")),"Unmet Pre-req")))</f>
        <v>Unmet Pre-req</v>
      </c>
      <c r="J19" s="110" t="str">
        <f>IF($C19&lt;&gt;"","COMPLETE",(IF($K19=TRUE,(IF(VLOOKUP($A19,Rotation!$C$1:$M$1048575,4,FALSE)&lt;&gt;0,VLOOKUP($A19,Rotation!$C$1:$M$1048575,9,FALSE),"")),"Unmet Pre-req")))</f>
        <v>Unmet Pre-req</v>
      </c>
      <c r="K19" s="121" t="b">
        <f>IF(IF(VLOOKUP($A19,Rotation!$C$1:$M$1048575,10,FALSE)&lt;&gt;"",VLOOKUP($A19,Rotation!$C$1:$M$1048575,10,FALSE),FALSE)=FALSE,TRUE,IF(VLOOKUP(IF(VLOOKUP($A19,Rotation!$C$1:$M$1048575,10,FALSE)&lt;&gt;"",VLOOKUP($A19,Rotation!$C$1:$M$1048575,10,FALSE),FALSE),$A:$C,3)&lt;&gt;"",TRUE,FALSE))</f>
        <v>0</v>
      </c>
    </row>
    <row r="20" spans="1:11" s="1" customFormat="1" x14ac:dyDescent="0.2">
      <c r="A20" s="7" t="s">
        <v>70</v>
      </c>
      <c r="B20" s="10" t="str">
        <f>VLOOKUP($A20,Rotation!$C$1:$M$1048575,3,FALSE)</f>
        <v>CSC436- Offensive Network Security (3 credits)</v>
      </c>
      <c r="C20" s="115"/>
      <c r="D20" s="122">
        <f>VLOOKUP($A20,Rotation!$C$1:$N$1048575,12,FALSE)</f>
        <v>3</v>
      </c>
      <c r="E20" s="110" t="str">
        <f>IF($C20&lt;&gt;"","COMPLETE",(IF($K20=TRUE,(IF(VLOOKUP($A20,Rotation!$C$1:$M$1048575,4,FALSE)&lt;&gt;0,VLOOKUP($A20,Rotation!$C$1:$M$1048575,4,FALSE),"")),"Unmet Pre-req")))</f>
        <v>Unmet Pre-req</v>
      </c>
      <c r="F20" s="110" t="str">
        <f>IF($C20&lt;&gt;"","COMPLETE",(IF($K20=TRUE,(IF(VLOOKUP($A20,Rotation!$C$1:$M$1048575,4,FALSE)&lt;&gt;0,VLOOKUP($A20,Rotation!$C$1:$M$1048575,5,FALSE),"")),"Unmet Pre-req")))</f>
        <v>Unmet Pre-req</v>
      </c>
      <c r="G20" s="110" t="str">
        <f>IF($C20&lt;&gt;"","COMPLETE",(IF($K20=TRUE,(IF(VLOOKUP($A20,Rotation!$C$1:$M$1048575,4,FALSE)&lt;&gt;0,VLOOKUP($A20,Rotation!$C$1:$M$1048575,6,FALSE),"")),"Unmet Pre-req")))</f>
        <v>Unmet Pre-req</v>
      </c>
      <c r="H20" s="110" t="str">
        <f>IF($C20&lt;&gt;"","COMPLETE",(IF($K20=TRUE,(IF(VLOOKUP($A20,Rotation!$C$1:$M$1048575,4,FALSE)&lt;&gt;0,VLOOKUP($A20,Rotation!$C$1:$M$1048575,7,FALSE),"")),"Unmet Pre-req")))</f>
        <v>Unmet Pre-req</v>
      </c>
      <c r="I20" s="110" t="str">
        <f>IF($C20&lt;&gt;"","COMPLETE",(IF($K20=TRUE,(IF(VLOOKUP($A20,Rotation!$C$1:$M$1048575,4,FALSE)&lt;&gt;0,VLOOKUP($A20,Rotation!$C$1:$M$1048575,8,FALSE),"")),"Unmet Pre-req")))</f>
        <v>Unmet Pre-req</v>
      </c>
      <c r="J20" s="110" t="str">
        <f>IF($C20&lt;&gt;"","COMPLETE",(IF($K20=TRUE,(IF(VLOOKUP($A20,Rotation!$C$1:$M$1048575,4,FALSE)&lt;&gt;0,VLOOKUP($A20,Rotation!$C$1:$M$1048575,9,FALSE),"")),"Unmet Pre-req")))</f>
        <v>Unmet Pre-req</v>
      </c>
      <c r="K20" s="121" t="b">
        <f>IF(IF(VLOOKUP($A20,Rotation!$C$1:$M$1048575,10,FALSE)&lt;&gt;"",VLOOKUP($A20,Rotation!$C$1:$M$1048575,10,FALSE),FALSE)=FALSE,TRUE,IF(VLOOKUP(IF(VLOOKUP($A20,Rotation!$C$1:$M$1048575,10,FALSE)&lt;&gt;"",VLOOKUP($A20,Rotation!$C$1:$M$1048575,10,FALSE),FALSE),$A:$C,3)&lt;&gt;"",TRUE,FALSE))</f>
        <v>0</v>
      </c>
    </row>
    <row r="21" spans="1:11" s="1" customFormat="1" x14ac:dyDescent="0.2">
      <c r="A21" s="7" t="s">
        <v>53</v>
      </c>
      <c r="B21" s="10" t="str">
        <f>VLOOKUP($A21,Rotation!$C$1:$M$1048575,3,FALSE)</f>
        <v>CSC438- Defensive Network Security (3 credits)</v>
      </c>
      <c r="C21" s="115"/>
      <c r="D21" s="122">
        <f>VLOOKUP($A21,Rotation!$C$1:$N$1048575,12,FALSE)</f>
        <v>3</v>
      </c>
      <c r="E21" s="110" t="str">
        <f>IF($C21&lt;&gt;"","COMPLETE",(IF($K21=TRUE,(IF(VLOOKUP($A21,Rotation!$C$1:$M$1048575,4,FALSE)&lt;&gt;0,VLOOKUP($A21,Rotation!$C$1:$M$1048575,4,FALSE),"")),"Unmet Pre-req")))</f>
        <v>Unmet Pre-req</v>
      </c>
      <c r="F21" s="110" t="str">
        <f>IF($C21&lt;&gt;"","COMPLETE",(IF($K21=TRUE,(IF(VLOOKUP($A21,Rotation!$C$1:$M$1048575,4,FALSE)&lt;&gt;0,VLOOKUP($A21,Rotation!$C$1:$M$1048575,5,FALSE),"")),"Unmet Pre-req")))</f>
        <v>Unmet Pre-req</v>
      </c>
      <c r="G21" s="110" t="str">
        <f>IF($C21&lt;&gt;"","COMPLETE",(IF($K21=TRUE,(IF(VLOOKUP($A21,Rotation!$C$1:$M$1048575,4,FALSE)&lt;&gt;0,VLOOKUP($A21,Rotation!$C$1:$M$1048575,6,FALSE),"")),"Unmet Pre-req")))</f>
        <v>Unmet Pre-req</v>
      </c>
      <c r="H21" s="110" t="str">
        <f>IF($C21&lt;&gt;"","COMPLETE",(IF($K21=TRUE,(IF(VLOOKUP($A21,Rotation!$C$1:$M$1048575,4,FALSE)&lt;&gt;0,VLOOKUP($A21,Rotation!$C$1:$M$1048575,7,FALSE),"")),"Unmet Pre-req")))</f>
        <v>Unmet Pre-req</v>
      </c>
      <c r="I21" s="110" t="str">
        <f>IF($C21&lt;&gt;"","COMPLETE",(IF($K21=TRUE,(IF(VLOOKUP($A21,Rotation!$C$1:$M$1048575,4,FALSE)&lt;&gt;0,VLOOKUP($A21,Rotation!$C$1:$M$1048575,8,FALSE),"")),"Unmet Pre-req")))</f>
        <v>Unmet Pre-req</v>
      </c>
      <c r="J21" s="110" t="str">
        <f>IF($C21&lt;&gt;"","COMPLETE",(IF($K21=TRUE,(IF(VLOOKUP($A21,Rotation!$C$1:$M$1048575,4,FALSE)&lt;&gt;0,VLOOKUP($A21,Rotation!$C$1:$M$1048575,9,FALSE),"")),"Unmet Pre-req")))</f>
        <v>Unmet Pre-req</v>
      </c>
      <c r="K21" s="121" t="b">
        <f>IF(IF(VLOOKUP($A21,Rotation!$C$1:$M$1048575,10,FALSE)&lt;&gt;"",VLOOKUP($A21,Rotation!$C$1:$M$1048575,10,FALSE),FALSE)=FALSE,TRUE,IF(VLOOKUP(IF(VLOOKUP($A21,Rotation!$C$1:$M$1048575,10,FALSE)&lt;&gt;"",VLOOKUP($A21,Rotation!$C$1:$M$1048575,10,FALSE),FALSE),$A:$C,3)&lt;&gt;"",TRUE,FALSE))</f>
        <v>0</v>
      </c>
    </row>
    <row r="22" spans="1:11" s="1" customFormat="1" x14ac:dyDescent="0.2">
      <c r="A22" s="7" t="s">
        <v>81</v>
      </c>
      <c r="B22" s="10" t="str">
        <f>VLOOKUP($A22,Rotation!$C$1:$M$1048575,3,FALSE)</f>
        <v>CSC444- Reverse Engineering (3 credits)</v>
      </c>
      <c r="C22" s="115"/>
      <c r="D22" s="122">
        <f>VLOOKUP($A22,Rotation!$C$1:$N$1048575,12,FALSE)</f>
        <v>3</v>
      </c>
      <c r="E22" s="110" t="str">
        <f>IF($C22&lt;&gt;"","COMPLETE",(IF($K22=TRUE,(IF(VLOOKUP($A22,Rotation!$C$1:$M$1048575,4,FALSE)&lt;&gt;0,VLOOKUP($A22,Rotation!$C$1:$M$1048575,4,FALSE),"")),"Unmet Pre-req")))</f>
        <v>Unmet Pre-req</v>
      </c>
      <c r="F22" s="110" t="str">
        <f>IF($C22&lt;&gt;"","COMPLETE",(IF($K22=TRUE,(IF(VLOOKUP($A22,Rotation!$C$1:$M$1048575,4,FALSE)&lt;&gt;0,VLOOKUP($A22,Rotation!$C$1:$M$1048575,5,FALSE),"")),"Unmet Pre-req")))</f>
        <v>Unmet Pre-req</v>
      </c>
      <c r="G22" s="110" t="str">
        <f>IF($C22&lt;&gt;"","COMPLETE",(IF($K22=TRUE,(IF(VLOOKUP($A22,Rotation!$C$1:$M$1048575,4,FALSE)&lt;&gt;0,VLOOKUP($A22,Rotation!$C$1:$M$1048575,6,FALSE),"")),"Unmet Pre-req")))</f>
        <v>Unmet Pre-req</v>
      </c>
      <c r="H22" s="110" t="str">
        <f>IF($C22&lt;&gt;"","COMPLETE",(IF($K22=TRUE,(IF(VLOOKUP($A22,Rotation!$C$1:$M$1048575,4,FALSE)&lt;&gt;0,VLOOKUP($A22,Rotation!$C$1:$M$1048575,7,FALSE),"")),"Unmet Pre-req")))</f>
        <v>Unmet Pre-req</v>
      </c>
      <c r="I22" s="110" t="str">
        <f>IF($C22&lt;&gt;"","COMPLETE",(IF($K22=TRUE,(IF(VLOOKUP($A22,Rotation!$C$1:$M$1048575,4,FALSE)&lt;&gt;0,VLOOKUP($A22,Rotation!$C$1:$M$1048575,8,FALSE),"")),"Unmet Pre-req")))</f>
        <v>Unmet Pre-req</v>
      </c>
      <c r="J22" s="110" t="str">
        <f>IF($C22&lt;&gt;"","COMPLETE",(IF($K22=TRUE,(IF(VLOOKUP($A22,Rotation!$C$1:$M$1048575,4,FALSE)&lt;&gt;0,VLOOKUP($A22,Rotation!$C$1:$M$1048575,9,FALSE),"")),"Unmet Pre-req")))</f>
        <v>Unmet Pre-req</v>
      </c>
      <c r="K22" s="121" t="b">
        <f>IF(IF(VLOOKUP($A22,Rotation!$C$1:$M$1048575,10,FALSE)&lt;&gt;"",VLOOKUP($A22,Rotation!$C$1:$M$1048575,10,FALSE),FALSE)=FALSE,TRUE,IF(VLOOKUP(IF(VLOOKUP($A22,Rotation!$C$1:$M$1048575,10,FALSE)&lt;&gt;"",VLOOKUP($A22,Rotation!$C$1:$M$1048575,10,FALSE),FALSE),$A:$C,3)&lt;&gt;"",TRUE,FALSE))</f>
        <v>0</v>
      </c>
    </row>
    <row r="23" spans="1:11" s="1" customFormat="1" x14ac:dyDescent="0.2">
      <c r="A23" s="7" t="s">
        <v>82</v>
      </c>
      <c r="B23" s="10" t="str">
        <f>VLOOKUP($A23,Rotation!$C$1:$M$1048575,3,FALSE)</f>
        <v>CSC456- Operating Systems (3 credits)</v>
      </c>
      <c r="C23" s="115"/>
      <c r="D23" s="122">
        <f>VLOOKUP($A23,Rotation!$C$1:$N$1048575,12,FALSE)</f>
        <v>3</v>
      </c>
      <c r="E23" s="110" t="str">
        <f>IF($C23&lt;&gt;"","COMPLETE",(IF($K23=TRUE,(IF(VLOOKUP($A23,Rotation!$C$1:$M$1048575,4,FALSE)&lt;&gt;0,VLOOKUP($A23,Rotation!$C$1:$M$1048575,4,FALSE),"")),"Unmet Pre-req")))</f>
        <v>Unmet Pre-req</v>
      </c>
      <c r="F23" s="110" t="str">
        <f>IF($C23&lt;&gt;"","COMPLETE",(IF($K23=TRUE,(IF(VLOOKUP($A23,Rotation!$C$1:$M$1048575,4,FALSE)&lt;&gt;0,VLOOKUP($A23,Rotation!$C$1:$M$1048575,5,FALSE),"")),"Unmet Pre-req")))</f>
        <v>Unmet Pre-req</v>
      </c>
      <c r="G23" s="110" t="str">
        <f>IF($C23&lt;&gt;"","COMPLETE",(IF($K23=TRUE,(IF(VLOOKUP($A23,Rotation!$C$1:$M$1048575,4,FALSE)&lt;&gt;0,VLOOKUP($A23,Rotation!$C$1:$M$1048575,6,FALSE),"")),"Unmet Pre-req")))</f>
        <v>Unmet Pre-req</v>
      </c>
      <c r="H23" s="110" t="str">
        <f>IF($C23&lt;&gt;"","COMPLETE",(IF($K23=TRUE,(IF(VLOOKUP($A23,Rotation!$C$1:$M$1048575,4,FALSE)&lt;&gt;0,VLOOKUP($A23,Rotation!$C$1:$M$1048575,7,FALSE),"")),"Unmet Pre-req")))</f>
        <v>Unmet Pre-req</v>
      </c>
      <c r="I23" s="110" t="str">
        <f>IF($C23&lt;&gt;"","COMPLETE",(IF($K23=TRUE,(IF(VLOOKUP($A23,Rotation!$C$1:$M$1048575,4,FALSE)&lt;&gt;0,VLOOKUP($A23,Rotation!$C$1:$M$1048575,8,FALSE),"")),"Unmet Pre-req")))</f>
        <v>Unmet Pre-req</v>
      </c>
      <c r="J23" s="110" t="str">
        <f>IF($C23&lt;&gt;"","COMPLETE",(IF($K23=TRUE,(IF(VLOOKUP($A23,Rotation!$C$1:$M$1048575,4,FALSE)&lt;&gt;0,VLOOKUP($A23,Rotation!$C$1:$M$1048575,9,FALSE),"")),"Unmet Pre-req")))</f>
        <v>Unmet Pre-req</v>
      </c>
      <c r="K23" s="121" t="b">
        <f>IF(IF(VLOOKUP($A23,Rotation!$C$1:$M$1048575,10,FALSE)&lt;&gt;"",VLOOKUP($A23,Rotation!$C$1:$M$1048575,10,FALSE),FALSE)=FALSE,TRUE,IF(VLOOKUP(IF(VLOOKUP($A23,Rotation!$C$1:$M$1048575,10,FALSE)&lt;&gt;"",VLOOKUP($A23,Rotation!$C$1:$M$1048575,10,FALSE),FALSE),$A:$C,3)&lt;&gt;"",TRUE,FALSE))</f>
        <v>0</v>
      </c>
    </row>
    <row r="24" spans="1:11" s="1" customFormat="1" x14ac:dyDescent="0.2">
      <c r="A24" s="7" t="s">
        <v>83</v>
      </c>
      <c r="B24" s="10" t="str">
        <f>VLOOKUP($A24,Rotation!$C$1:$M$1048575,3,FALSE)</f>
        <v>CSC470- Software Engineering (3 credits)</v>
      </c>
      <c r="C24" s="115"/>
      <c r="D24" s="122">
        <f>VLOOKUP($A24,Rotation!$C$1:$N$1048575,12,FALSE)</f>
        <v>3</v>
      </c>
      <c r="E24" s="110" t="str">
        <f>IF($C24&lt;&gt;"","COMPLETE",(IF($K24=TRUE,(IF(VLOOKUP($A24,Rotation!$C$1:$M$1048575,4,FALSE)&lt;&gt;0,VLOOKUP($A24,Rotation!$C$1:$M$1048575,4,FALSE),"")),"Unmet Pre-req")))</f>
        <v>Unmet Pre-req</v>
      </c>
      <c r="F24" s="110" t="str">
        <f>IF($C24&lt;&gt;"","COMPLETE",(IF($K24=TRUE,(IF(VLOOKUP($A24,Rotation!$C$1:$M$1048575,4,FALSE)&lt;&gt;0,VLOOKUP($A24,Rotation!$C$1:$M$1048575,5,FALSE),"")),"Unmet Pre-req")))</f>
        <v>Unmet Pre-req</v>
      </c>
      <c r="G24" s="110" t="str">
        <f>IF($C24&lt;&gt;"","COMPLETE",(IF($K24=TRUE,(IF(VLOOKUP($A24,Rotation!$C$1:$M$1048575,4,FALSE)&lt;&gt;0,VLOOKUP($A24,Rotation!$C$1:$M$1048575,6,FALSE),"")),"Unmet Pre-req")))</f>
        <v>Unmet Pre-req</v>
      </c>
      <c r="H24" s="110" t="str">
        <f>IF($C24&lt;&gt;"","COMPLETE",(IF($K24=TRUE,(IF(VLOOKUP($A24,Rotation!$C$1:$M$1048575,4,FALSE)&lt;&gt;0,VLOOKUP($A24,Rotation!$C$1:$M$1048575,7,FALSE),"")),"Unmet Pre-req")))</f>
        <v>Unmet Pre-req</v>
      </c>
      <c r="I24" s="110" t="str">
        <f>IF($C24&lt;&gt;"","COMPLETE",(IF($K24=TRUE,(IF(VLOOKUP($A24,Rotation!$C$1:$M$1048575,4,FALSE)&lt;&gt;0,VLOOKUP($A24,Rotation!$C$1:$M$1048575,8,FALSE),"")),"Unmet Pre-req")))</f>
        <v>Unmet Pre-req</v>
      </c>
      <c r="J24" s="110" t="str">
        <f>IF($C24&lt;&gt;"","COMPLETE",(IF($K24=TRUE,(IF(VLOOKUP($A24,Rotation!$C$1:$M$1048575,4,FALSE)&lt;&gt;0,VLOOKUP($A24,Rotation!$C$1:$M$1048575,9,FALSE),"")),"Unmet Pre-req")))</f>
        <v>Unmet Pre-req</v>
      </c>
      <c r="K24" s="121" t="b">
        <f>IF(IF(VLOOKUP($A24,Rotation!$C$1:$M$1048575,10,FALSE)&lt;&gt;"",VLOOKUP($A24,Rotation!$C$1:$M$1048575,10,FALSE),FALSE)=FALSE,TRUE,IF(VLOOKUP(IF(VLOOKUP($A24,Rotation!$C$1:$M$1048575,10,FALSE)&lt;&gt;"",VLOOKUP($A24,Rotation!$C$1:$M$1048575,10,FALSE),FALSE),$A:$C,3)&lt;&gt;"",TRUE,FALSE))</f>
        <v>0</v>
      </c>
    </row>
    <row r="25" spans="1:11" s="1" customFormat="1" x14ac:dyDescent="0.2">
      <c r="A25" s="6" t="s">
        <v>215</v>
      </c>
      <c r="B25" s="10" t="str">
        <f>VLOOKUP($A25,Rotation!$C$1:$M$1048575,3,FALSE)</f>
        <v>Choose any elective</v>
      </c>
      <c r="C25" s="115"/>
      <c r="D25" s="122">
        <f>VLOOKUP($A25,Rotation!$C$1:$N$1048575,12,FALSE)</f>
        <v>3</v>
      </c>
      <c r="E25" s="110" t="str">
        <f>IF($C25&lt;&gt;"","COMPLETE",(IF($K25=TRUE,(IF(VLOOKUP($A25,Rotation!$C$1:$M$1048575,4,FALSE)&lt;&gt;0,VLOOKUP($A25,Rotation!$C$1:$M$1048575,4,FALSE),"")),"Unmet Pre-req")))</f>
        <v>Primary</v>
      </c>
      <c r="F25" s="110" t="str">
        <f>IF($C25&lt;&gt;"","COMPLETE",(IF($K25=TRUE,(IF(VLOOKUP($A25,Rotation!$C$1:$M$1048575,4,FALSE)&lt;&gt;0,VLOOKUP($A25,Rotation!$C$1:$M$1048575,5,FALSE),"")),"Unmet Pre-req")))</f>
        <v>Primary</v>
      </c>
      <c r="G25" s="110" t="str">
        <f>IF($C25&lt;&gt;"","COMPLETE",(IF($K25=TRUE,(IF(VLOOKUP($A25,Rotation!$C$1:$M$1048575,4,FALSE)&lt;&gt;0,VLOOKUP($A25,Rotation!$C$1:$M$1048575,6,FALSE),"")),"Unmet Pre-req")))</f>
        <v>Primary</v>
      </c>
      <c r="H25" s="110" t="str">
        <f>IF($C25&lt;&gt;"","COMPLETE",(IF($K25=TRUE,(IF(VLOOKUP($A25,Rotation!$C$1:$M$1048575,4,FALSE)&lt;&gt;0,VLOOKUP($A25,Rotation!$C$1:$M$1048575,7,FALSE),"")),"Unmet Pre-req")))</f>
        <v>Primary</v>
      </c>
      <c r="I25" s="110" t="str">
        <f>IF($C25&lt;&gt;"","COMPLETE",(IF($K25=TRUE,(IF(VLOOKUP($A25,Rotation!$C$1:$M$1048575,4,FALSE)&lt;&gt;0,VLOOKUP($A25,Rotation!$C$1:$M$1048575,8,FALSE),"")),"Unmet Pre-req")))</f>
        <v>Primary</v>
      </c>
      <c r="J25" s="110" t="str">
        <f>IF($C25&lt;&gt;"","COMPLETE",(IF($K25=TRUE,(IF(VLOOKUP($A25,Rotation!$C$1:$M$1048575,4,FALSE)&lt;&gt;0,VLOOKUP($A25,Rotation!$C$1:$M$1048575,9,FALSE),"")),"Unmet Pre-req")))</f>
        <v>Not Offered</v>
      </c>
      <c r="K25" s="121" t="b">
        <f>IF(IF(VLOOKUP($A25,Rotation!$C$1:$M$1048575,10,FALSE)&lt;&gt;"",VLOOKUP($A25,Rotation!$C$1:$M$1048575,10,FALSE),FALSE)=FALSE,TRUE,IF(VLOOKUP(IF(VLOOKUP($A25,Rotation!$C$1:$M$1048575,10,FALSE)&lt;&gt;"",VLOOKUP($A25,Rotation!$C$1:$M$1048575,10,FALSE),FALSE),$A:$C,3)&lt;&gt;"",TRUE,FALSE))</f>
        <v>1</v>
      </c>
    </row>
    <row r="26" spans="1:11" s="1" customFormat="1" x14ac:dyDescent="0.2">
      <c r="A26" s="7" t="s">
        <v>215</v>
      </c>
      <c r="B26" s="10" t="str">
        <f>VLOOKUP($A26,Rotation!$C$1:$M$1048575,3,FALSE)</f>
        <v>Choose any elective</v>
      </c>
      <c r="C26" s="116"/>
      <c r="D26" s="122">
        <f>VLOOKUP($A26,Rotation!$C$1:$N$1048575,12,FALSE)</f>
        <v>3</v>
      </c>
      <c r="E26" s="110" t="str">
        <f>IF($C26&lt;&gt;"","COMPLETE",(IF($K26=TRUE,(IF(VLOOKUP($A26,Rotation!$C$1:$M$1048575,4,FALSE)&lt;&gt;0,VLOOKUP($A26,Rotation!$C$1:$M$1048575,4,FALSE),"")),"Unmet Pre-req")))</f>
        <v>Primary</v>
      </c>
      <c r="F26" s="110" t="str">
        <f>IF($C26&lt;&gt;"","COMPLETE",(IF($K26=TRUE,(IF(VLOOKUP($A26,Rotation!$C$1:$M$1048575,4,FALSE)&lt;&gt;0,VLOOKUP($A26,Rotation!$C$1:$M$1048575,5,FALSE),"")),"Unmet Pre-req")))</f>
        <v>Primary</v>
      </c>
      <c r="G26" s="110" t="str">
        <f>IF($C26&lt;&gt;"","COMPLETE",(IF($K26=TRUE,(IF(VLOOKUP($A26,Rotation!$C$1:$M$1048575,4,FALSE)&lt;&gt;0,VLOOKUP($A26,Rotation!$C$1:$M$1048575,6,FALSE),"")),"Unmet Pre-req")))</f>
        <v>Primary</v>
      </c>
      <c r="H26" s="110" t="str">
        <f>IF($C26&lt;&gt;"","COMPLETE",(IF($K26=TRUE,(IF(VLOOKUP($A26,Rotation!$C$1:$M$1048575,4,FALSE)&lt;&gt;0,VLOOKUP($A26,Rotation!$C$1:$M$1048575,7,FALSE),"")),"Unmet Pre-req")))</f>
        <v>Primary</v>
      </c>
      <c r="I26" s="110" t="str">
        <f>IF($C26&lt;&gt;"","COMPLETE",(IF($K26=TRUE,(IF(VLOOKUP($A26,Rotation!$C$1:$M$1048575,4,FALSE)&lt;&gt;0,VLOOKUP($A26,Rotation!$C$1:$M$1048575,8,FALSE),"")),"Unmet Pre-req")))</f>
        <v>Primary</v>
      </c>
      <c r="J26" s="110" t="str">
        <f>IF($C26&lt;&gt;"","COMPLETE",(IF($K26=TRUE,(IF(VLOOKUP($A26,Rotation!$C$1:$M$1048575,4,FALSE)&lt;&gt;0,VLOOKUP($A26,Rotation!$C$1:$M$1048575,9,FALSE),"")),"Unmet Pre-req")))</f>
        <v>Not Offered</v>
      </c>
      <c r="K26" s="121" t="b">
        <f>IF(IF(VLOOKUP($A26,Rotation!$C$1:$M$1048575,10,FALSE)&lt;&gt;"",VLOOKUP($A26,Rotation!$C$1:$M$1048575,10,FALSE),FALSE)=FALSE,TRUE,IF(VLOOKUP(IF(VLOOKUP($A26,Rotation!$C$1:$M$1048575,10,FALSE)&lt;&gt;"",VLOOKUP($A26,Rotation!$C$1:$M$1048575,10,FALSE),FALSE),$A:$C,3)&lt;&gt;"",TRUE,FALSE))</f>
        <v>1</v>
      </c>
    </row>
    <row r="27" spans="1:11" s="1" customFormat="1" x14ac:dyDescent="0.2">
      <c r="A27" s="7" t="s">
        <v>215</v>
      </c>
      <c r="B27" s="10" t="str">
        <f>VLOOKUP($A27,Rotation!$C$1:$M$1048575,3,FALSE)</f>
        <v>Choose any elective</v>
      </c>
      <c r="C27" s="116"/>
      <c r="D27" s="122">
        <f>VLOOKUP($A27,Rotation!$C$1:$N$1048575,12,FALSE)</f>
        <v>3</v>
      </c>
      <c r="E27" s="110" t="str">
        <f>IF($C27&lt;&gt;"","COMPLETE",(IF($K27=TRUE,(IF(VLOOKUP($A27,Rotation!$C$1:$M$1048575,4,FALSE)&lt;&gt;0,VLOOKUP($A27,Rotation!$C$1:$M$1048575,4,FALSE),"")),"Unmet Pre-req")))</f>
        <v>Primary</v>
      </c>
      <c r="F27" s="110" t="str">
        <f>IF($C27&lt;&gt;"","COMPLETE",(IF($K27=TRUE,(IF(VLOOKUP($A27,Rotation!$C$1:$M$1048575,4,FALSE)&lt;&gt;0,VLOOKUP($A27,Rotation!$C$1:$M$1048575,5,FALSE),"")),"Unmet Pre-req")))</f>
        <v>Primary</v>
      </c>
      <c r="G27" s="110" t="str">
        <f>IF($C27&lt;&gt;"","COMPLETE",(IF($K27=TRUE,(IF(VLOOKUP($A27,Rotation!$C$1:$M$1048575,4,FALSE)&lt;&gt;0,VLOOKUP($A27,Rotation!$C$1:$M$1048575,6,FALSE),"")),"Unmet Pre-req")))</f>
        <v>Primary</v>
      </c>
      <c r="H27" s="110" t="str">
        <f>IF($C27&lt;&gt;"","COMPLETE",(IF($K27=TRUE,(IF(VLOOKUP($A27,Rotation!$C$1:$M$1048575,4,FALSE)&lt;&gt;0,VLOOKUP($A27,Rotation!$C$1:$M$1048575,7,FALSE),"")),"Unmet Pre-req")))</f>
        <v>Primary</v>
      </c>
      <c r="I27" s="110" t="str">
        <f>IF($C27&lt;&gt;"","COMPLETE",(IF($K27=TRUE,(IF(VLOOKUP($A27,Rotation!$C$1:$M$1048575,4,FALSE)&lt;&gt;0,VLOOKUP($A27,Rotation!$C$1:$M$1048575,8,FALSE),"")),"Unmet Pre-req")))</f>
        <v>Primary</v>
      </c>
      <c r="J27" s="110" t="str">
        <f>IF($C27&lt;&gt;"","COMPLETE",(IF($K27=TRUE,(IF(VLOOKUP($A27,Rotation!$C$1:$M$1048575,4,FALSE)&lt;&gt;0,VLOOKUP($A27,Rotation!$C$1:$M$1048575,9,FALSE),"")),"Unmet Pre-req")))</f>
        <v>Not Offered</v>
      </c>
      <c r="K27" s="121" t="b">
        <f>IF(IF(VLOOKUP($A27,Rotation!$C$1:$M$1048575,10,FALSE)&lt;&gt;"",VLOOKUP($A27,Rotation!$C$1:$M$1048575,10,FALSE),FALSE)=FALSE,TRUE,IF(VLOOKUP(IF(VLOOKUP($A27,Rotation!$C$1:$M$1048575,10,FALSE)&lt;&gt;"",VLOOKUP($A27,Rotation!$C$1:$M$1048575,10,FALSE),FALSE),$A:$C,3)&lt;&gt;"",TRUE,FALSE))</f>
        <v>1</v>
      </c>
    </row>
    <row r="28" spans="1:11" s="1" customFormat="1" x14ac:dyDescent="0.2">
      <c r="A28" s="7" t="s">
        <v>203</v>
      </c>
      <c r="B28" s="10" t="str">
        <f>VLOOKUP($A28,Rotation!$C$1:$M$1048575,3,FALSE)</f>
        <v>Cyber Ops requires an additional 1-credit of elective</v>
      </c>
      <c r="C28" s="116"/>
      <c r="D28" s="122">
        <f>VLOOKUP($A28,Rotation!$C$1:$N$1048575,12,FALSE)</f>
        <v>1</v>
      </c>
      <c r="E28" s="110" t="str">
        <f>IF($C28&lt;&gt;"","COMPLETE",(IF($K28=TRUE,(IF(VLOOKUP($A28,Rotation!$C$1:$M$1048575,4,FALSE)&lt;&gt;0,VLOOKUP($A28,Rotation!$C$1:$M$1048575,4,FALSE),"")),"Unmet Pre-req")))</f>
        <v>Primary</v>
      </c>
      <c r="F28" s="110" t="str">
        <f>IF($C28&lt;&gt;"","COMPLETE",(IF($K28=TRUE,(IF(VLOOKUP($A28,Rotation!$C$1:$M$1048575,4,FALSE)&lt;&gt;0,VLOOKUP($A28,Rotation!$C$1:$M$1048575,5,FALSE),"")),"Unmet Pre-req")))</f>
        <v>Primary</v>
      </c>
      <c r="G28" s="110" t="str">
        <f>IF($C28&lt;&gt;"","COMPLETE",(IF($K28=TRUE,(IF(VLOOKUP($A28,Rotation!$C$1:$M$1048575,4,FALSE)&lt;&gt;0,VLOOKUP($A28,Rotation!$C$1:$M$1048575,6,FALSE),"")),"Unmet Pre-req")))</f>
        <v>Primary</v>
      </c>
      <c r="H28" s="110" t="str">
        <f>IF($C28&lt;&gt;"","COMPLETE",(IF($K28=TRUE,(IF(VLOOKUP($A28,Rotation!$C$1:$M$1048575,4,FALSE)&lt;&gt;0,VLOOKUP($A28,Rotation!$C$1:$M$1048575,7,FALSE),"")),"Unmet Pre-req")))</f>
        <v>Primary</v>
      </c>
      <c r="I28" s="110" t="str">
        <f>IF($C28&lt;&gt;"","COMPLETE",(IF($K28=TRUE,(IF(VLOOKUP($A28,Rotation!$C$1:$M$1048575,4,FALSE)&lt;&gt;0,VLOOKUP($A28,Rotation!$C$1:$M$1048575,8,FALSE),"")),"Unmet Pre-req")))</f>
        <v>Primary</v>
      </c>
      <c r="J28" s="110" t="str">
        <f>IF($C28&lt;&gt;"","COMPLETE",(IF($K28=TRUE,(IF(VLOOKUP($A28,Rotation!$C$1:$M$1048575,4,FALSE)&lt;&gt;0,VLOOKUP($A28,Rotation!$C$1:$M$1048575,9,FALSE),"")),"Unmet Pre-req")))</f>
        <v>Not Offered</v>
      </c>
      <c r="K28" s="121" t="b">
        <f>IF(IF(VLOOKUP($A28,Rotation!$C$1:$M$1048575,10,FALSE)&lt;&gt;"",VLOOKUP($A28,Rotation!$C$1:$M$1048575,10,FALSE),FALSE)=FALSE,TRUE,IF(VLOOKUP(IF(VLOOKUP($A28,Rotation!$C$1:$M$1048575,10,FALSE)&lt;&gt;"",VLOOKUP($A28,Rotation!$C$1:$M$1048575,10,FALSE),FALSE),$A:$C,3)&lt;&gt;"",TRUE,FALSE))</f>
        <v>1</v>
      </c>
    </row>
    <row r="29" spans="1:11" s="1" customFormat="1" x14ac:dyDescent="0.2">
      <c r="A29" s="7" t="s">
        <v>166</v>
      </c>
      <c r="B29" s="10" t="str">
        <f>VLOOKUP($A29,Rotation!$C$1:$M$1048575,3,FALSE)</f>
        <v>ENGL101- Composition I (3 credits)</v>
      </c>
      <c r="C29" s="116"/>
      <c r="D29" s="122">
        <f>VLOOKUP($A29,Rotation!$C$1:$N$1048575,12,FALSE)</f>
        <v>3</v>
      </c>
      <c r="E29" s="110" t="str">
        <f>IF($C29&lt;&gt;"","COMPLETE",(IF($K29=TRUE,(IF(VLOOKUP($A29,Rotation!$C$1:$M$1048575,4,FALSE)&lt;&gt;0,VLOOKUP($A29,Rotation!$C$1:$M$1048575,4,FALSE),"")),"Unmet Pre-req")))</f>
        <v>Primary</v>
      </c>
      <c r="F29" s="110" t="str">
        <f>IF($C29&lt;&gt;"","COMPLETE",(IF($K29=TRUE,(IF(VLOOKUP($A29,Rotation!$C$1:$M$1048575,4,FALSE)&lt;&gt;0,VLOOKUP($A29,Rotation!$C$1:$M$1048575,5,FALSE),"")),"Unmet Pre-req")))</f>
        <v>Secondary</v>
      </c>
      <c r="G29" s="110" t="str">
        <f>IF($C29&lt;&gt;"","COMPLETE",(IF($K29=TRUE,(IF(VLOOKUP($A29,Rotation!$C$1:$M$1048575,4,FALSE)&lt;&gt;0,VLOOKUP($A29,Rotation!$C$1:$M$1048575,6,FALSE),"")),"Unmet Pre-req")))</f>
        <v>Primary</v>
      </c>
      <c r="H29" s="110" t="str">
        <f>IF($C29&lt;&gt;"","COMPLETE",(IF($K29=TRUE,(IF(VLOOKUP($A29,Rotation!$C$1:$M$1048575,4,FALSE)&lt;&gt;0,VLOOKUP($A29,Rotation!$C$1:$M$1048575,7,FALSE),"")),"Unmet Pre-req")))</f>
        <v>Secondary</v>
      </c>
      <c r="I29" s="110" t="str">
        <f>IF($C29&lt;&gt;"","COMPLETE",(IF($K29=TRUE,(IF(VLOOKUP($A29,Rotation!$C$1:$M$1048575,4,FALSE)&lt;&gt;0,VLOOKUP($A29,Rotation!$C$1:$M$1048575,8,FALSE),"")),"Unmet Pre-req")))</f>
        <v>Secondary</v>
      </c>
      <c r="J29" s="110" t="str">
        <f>IF($C29&lt;&gt;"","COMPLETE",(IF($K29=TRUE,(IF(VLOOKUP($A29,Rotation!$C$1:$M$1048575,4,FALSE)&lt;&gt;0,VLOOKUP($A29,Rotation!$C$1:$M$1048575,9,FALSE),"")),"Unmet Pre-req")))</f>
        <v>Not Offered</v>
      </c>
      <c r="K29" s="121" t="b">
        <f>IF(IF(VLOOKUP($A29,Rotation!$C$1:$M$1048575,10,FALSE)&lt;&gt;"",VLOOKUP($A29,Rotation!$C$1:$M$1048575,10,FALSE),FALSE)=FALSE,TRUE,IF(VLOOKUP(IF(VLOOKUP($A29,Rotation!$C$1:$M$1048575,10,FALSE)&lt;&gt;"",VLOOKUP($A29,Rotation!$C$1:$M$1048575,10,FALSE),FALSE),$A:$C,3)&lt;&gt;"",TRUE,FALSE))</f>
        <v>1</v>
      </c>
    </row>
    <row r="30" spans="1:11" s="1" customFormat="1" x14ac:dyDescent="0.2">
      <c r="A30" s="7" t="s">
        <v>180</v>
      </c>
      <c r="B30" s="10" t="str">
        <f>VLOOKUP($A30,Rotation!$C$1:$M$1048575,3,FALSE)</f>
        <v>ENGL201- Composition II (3 credits)</v>
      </c>
      <c r="C30" s="116"/>
      <c r="D30" s="122">
        <f>VLOOKUP($A30,Rotation!$C$1:$N$1048575,12,FALSE)</f>
        <v>3</v>
      </c>
      <c r="E30" s="110" t="str">
        <f>IF($C30&lt;&gt;"","COMPLETE",(IF($K30=TRUE,(IF(VLOOKUP($A30,Rotation!$C$1:$M$1048575,4,FALSE)&lt;&gt;0,VLOOKUP($A30,Rotation!$C$1:$M$1048575,4,FALSE),"")),"Unmet Pre-req")))</f>
        <v>Unmet Pre-req</v>
      </c>
      <c r="F30" s="110" t="str">
        <f>IF($C30&lt;&gt;"","COMPLETE",(IF($K30=TRUE,(IF(VLOOKUP($A30,Rotation!$C$1:$M$1048575,4,FALSE)&lt;&gt;0,VLOOKUP($A30,Rotation!$C$1:$M$1048575,5,FALSE),"")),"Unmet Pre-req")))</f>
        <v>Unmet Pre-req</v>
      </c>
      <c r="G30" s="110" t="str">
        <f>IF($C30&lt;&gt;"","COMPLETE",(IF($K30=TRUE,(IF(VLOOKUP($A30,Rotation!$C$1:$M$1048575,4,FALSE)&lt;&gt;0,VLOOKUP($A30,Rotation!$C$1:$M$1048575,6,FALSE),"")),"Unmet Pre-req")))</f>
        <v>Unmet Pre-req</v>
      </c>
      <c r="H30" s="110" t="str">
        <f>IF($C30&lt;&gt;"","COMPLETE",(IF($K30=TRUE,(IF(VLOOKUP($A30,Rotation!$C$1:$M$1048575,4,FALSE)&lt;&gt;0,VLOOKUP($A30,Rotation!$C$1:$M$1048575,7,FALSE),"")),"Unmet Pre-req")))</f>
        <v>Unmet Pre-req</v>
      </c>
      <c r="I30" s="110" t="str">
        <f>IF($C30&lt;&gt;"","COMPLETE",(IF($K30=TRUE,(IF(VLOOKUP($A30,Rotation!$C$1:$M$1048575,4,FALSE)&lt;&gt;0,VLOOKUP($A30,Rotation!$C$1:$M$1048575,8,FALSE),"")),"Unmet Pre-req")))</f>
        <v>Unmet Pre-req</v>
      </c>
      <c r="J30" s="110" t="str">
        <f>IF($C30&lt;&gt;"","COMPLETE",(IF($K30=TRUE,(IF(VLOOKUP($A30,Rotation!$C$1:$M$1048575,4,FALSE)&lt;&gt;0,VLOOKUP($A30,Rotation!$C$1:$M$1048575,9,FALSE),"")),"Unmet Pre-req")))</f>
        <v>Unmet Pre-req</v>
      </c>
      <c r="K30" s="121" t="b">
        <f>IF(IF(VLOOKUP($A30,Rotation!$C$1:$M$1048575,10,FALSE)&lt;&gt;"",VLOOKUP($A30,Rotation!$C$1:$M$1048575,10,FALSE),FALSE)=FALSE,TRUE,IF(VLOOKUP(IF(VLOOKUP($A30,Rotation!$C$1:$M$1048575,10,FALSE)&lt;&gt;"",VLOOKUP($A30,Rotation!$C$1:$M$1048575,10,FALSE),FALSE),$A:$C,3)&lt;&gt;"",TRUE,FALSE))</f>
        <v>0</v>
      </c>
    </row>
    <row r="31" spans="1:11" s="1" customFormat="1" x14ac:dyDescent="0.2">
      <c r="A31" s="7" t="s">
        <v>182</v>
      </c>
      <c r="B31" s="10" t="str">
        <f>VLOOKUP($A31,Rotation!$C$1:$M$1048575,3,FALSE)</f>
        <v>GEN_AH- Arts and Humanitites Gen Ed (3 credits)</v>
      </c>
      <c r="C31" s="116"/>
      <c r="D31" s="122">
        <f>VLOOKUP($A31,Rotation!$C$1:$N$1048575,12,FALSE)</f>
        <v>3</v>
      </c>
      <c r="E31" s="110" t="str">
        <f>IF($C31&lt;&gt;"","COMPLETE",(IF($K31=TRUE,(IF(VLOOKUP($A31,Rotation!$C$1:$M$1048575,4,FALSE)&lt;&gt;0,VLOOKUP($A31,Rotation!$C$1:$M$1048575,4,FALSE),"")),"Unmet Pre-req")))</f>
        <v>Primary</v>
      </c>
      <c r="F31" s="110" t="str">
        <f>IF($C31&lt;&gt;"","COMPLETE",(IF($K31=TRUE,(IF(VLOOKUP($A31,Rotation!$C$1:$M$1048575,4,FALSE)&lt;&gt;0,VLOOKUP($A31,Rotation!$C$1:$M$1048575,5,FALSE),"")),"Unmet Pre-req")))</f>
        <v>Primary</v>
      </c>
      <c r="G31" s="110" t="str">
        <f>IF($C31&lt;&gt;"","COMPLETE",(IF($K31=TRUE,(IF(VLOOKUP($A31,Rotation!$C$1:$M$1048575,4,FALSE)&lt;&gt;0,VLOOKUP($A31,Rotation!$C$1:$M$1048575,6,FALSE),"")),"Unmet Pre-req")))</f>
        <v>Primary</v>
      </c>
      <c r="H31" s="110" t="str">
        <f>IF($C31&lt;&gt;"","COMPLETE",(IF($K31=TRUE,(IF(VLOOKUP($A31,Rotation!$C$1:$M$1048575,4,FALSE)&lt;&gt;0,VLOOKUP($A31,Rotation!$C$1:$M$1048575,7,FALSE),"")),"Unmet Pre-req")))</f>
        <v>Primary</v>
      </c>
      <c r="I31" s="110" t="str">
        <f>IF($C31&lt;&gt;"","COMPLETE",(IF($K31=TRUE,(IF(VLOOKUP($A31,Rotation!$C$1:$M$1048575,4,FALSE)&lt;&gt;0,VLOOKUP($A31,Rotation!$C$1:$M$1048575,8,FALSE),"")),"Unmet Pre-req")))</f>
        <v>Primary</v>
      </c>
      <c r="J31" s="110" t="str">
        <f>IF($C31&lt;&gt;"","COMPLETE",(IF($K31=TRUE,(IF(VLOOKUP($A31,Rotation!$C$1:$M$1048575,4,FALSE)&lt;&gt;0,VLOOKUP($A31,Rotation!$C$1:$M$1048575,9,FALSE),"")),"Unmet Pre-req")))</f>
        <v>Not Offered</v>
      </c>
      <c r="K31" s="121" t="b">
        <f>IF(IF(VLOOKUP($A31,Rotation!$C$1:$M$1048575,10,FALSE)&lt;&gt;"",VLOOKUP($A31,Rotation!$C$1:$M$1048575,10,FALSE),FALSE)=FALSE,TRUE,IF(VLOOKUP(IF(VLOOKUP($A31,Rotation!$C$1:$M$1048575,10,FALSE)&lt;&gt;"",VLOOKUP($A31,Rotation!$C$1:$M$1048575,10,FALSE),FALSE),$A:$C,3)&lt;&gt;"",TRUE,FALSE))</f>
        <v>1</v>
      </c>
    </row>
    <row r="32" spans="1:11" s="1" customFormat="1" x14ac:dyDescent="0.2">
      <c r="A32" s="7" t="s">
        <v>182</v>
      </c>
      <c r="B32" s="10" t="str">
        <f>VLOOKUP($A32,Rotation!$C$1:$M$1048575,3,FALSE)</f>
        <v>GEN_AH- Arts and Humanitites Gen Ed (3 credits)</v>
      </c>
      <c r="C32" s="116"/>
      <c r="D32" s="122">
        <f>VLOOKUP($A32,Rotation!$C$1:$N$1048575,12,FALSE)</f>
        <v>3</v>
      </c>
      <c r="E32" s="110" t="str">
        <f>IF($C32&lt;&gt;"","COMPLETE",(IF($K32=TRUE,(IF(VLOOKUP($A32,Rotation!$C$1:$M$1048575,4,FALSE)&lt;&gt;0,VLOOKUP($A32,Rotation!$C$1:$M$1048575,4,FALSE),"")),"Unmet Pre-req")))</f>
        <v>Primary</v>
      </c>
      <c r="F32" s="110" t="str">
        <f>IF($C32&lt;&gt;"","COMPLETE",(IF($K32=TRUE,(IF(VLOOKUP($A32,Rotation!$C$1:$M$1048575,4,FALSE)&lt;&gt;0,VLOOKUP($A32,Rotation!$C$1:$M$1048575,5,FALSE),"")),"Unmet Pre-req")))</f>
        <v>Primary</v>
      </c>
      <c r="G32" s="110" t="str">
        <f>IF($C32&lt;&gt;"","COMPLETE",(IF($K32=TRUE,(IF(VLOOKUP($A32,Rotation!$C$1:$M$1048575,4,FALSE)&lt;&gt;0,VLOOKUP($A32,Rotation!$C$1:$M$1048575,6,FALSE),"")),"Unmet Pre-req")))</f>
        <v>Primary</v>
      </c>
      <c r="H32" s="110" t="str">
        <f>IF($C32&lt;&gt;"","COMPLETE",(IF($K32=TRUE,(IF(VLOOKUP($A32,Rotation!$C$1:$M$1048575,4,FALSE)&lt;&gt;0,VLOOKUP($A32,Rotation!$C$1:$M$1048575,7,FALSE),"")),"Unmet Pre-req")))</f>
        <v>Primary</v>
      </c>
      <c r="I32" s="110" t="str">
        <f>IF($C32&lt;&gt;"","COMPLETE",(IF($K32=TRUE,(IF(VLOOKUP($A32,Rotation!$C$1:$M$1048575,4,FALSE)&lt;&gt;0,VLOOKUP($A32,Rotation!$C$1:$M$1048575,8,FALSE),"")),"Unmet Pre-req")))</f>
        <v>Primary</v>
      </c>
      <c r="J32" s="110" t="str">
        <f>IF($C32&lt;&gt;"","COMPLETE",(IF($K32=TRUE,(IF(VLOOKUP($A32,Rotation!$C$1:$M$1048575,4,FALSE)&lt;&gt;0,VLOOKUP($A32,Rotation!$C$1:$M$1048575,9,FALSE),"")),"Unmet Pre-req")))</f>
        <v>Not Offered</v>
      </c>
      <c r="K32" s="121" t="b">
        <f>IF(IF(VLOOKUP($A32,Rotation!$C$1:$M$1048575,10,FALSE)&lt;&gt;"",VLOOKUP($A32,Rotation!$C$1:$M$1048575,10,FALSE),FALSE)=FALSE,TRUE,IF(VLOOKUP(IF(VLOOKUP($A32,Rotation!$C$1:$M$1048575,10,FALSE)&lt;&gt;"",VLOOKUP($A32,Rotation!$C$1:$M$1048575,10,FALSE),FALSE),$A:$C,3)&lt;&gt;"",TRUE,FALSE))</f>
        <v>1</v>
      </c>
    </row>
    <row r="33" spans="1:11" s="1" customFormat="1" x14ac:dyDescent="0.2">
      <c r="A33" s="7" t="s">
        <v>183</v>
      </c>
      <c r="B33" s="10" t="str">
        <f>VLOOKUP($A33,Rotation!$C$1:$M$1048575,3,FALSE)</f>
        <v>GEN_NS- Natural Science Gen Ed (3 credits)</v>
      </c>
      <c r="C33" s="116"/>
      <c r="D33" s="122">
        <f>VLOOKUP($A33,Rotation!$C$1:$N$1048575,12,FALSE)</f>
        <v>3</v>
      </c>
      <c r="E33" s="110" t="str">
        <f>IF($C33&lt;&gt;"","COMPLETE",(IF($K33=TRUE,(IF(VLOOKUP($A33,Rotation!$C$1:$M$1048575,4,FALSE)&lt;&gt;0,VLOOKUP($A33,Rotation!$C$1:$M$1048575,4,FALSE),"")),"Unmet Pre-req")))</f>
        <v>Primary</v>
      </c>
      <c r="F33" s="110" t="str">
        <f>IF($C33&lt;&gt;"","COMPLETE",(IF($K33=TRUE,(IF(VLOOKUP($A33,Rotation!$C$1:$M$1048575,4,FALSE)&lt;&gt;0,VLOOKUP($A33,Rotation!$C$1:$M$1048575,5,FALSE),"")),"Unmet Pre-req")))</f>
        <v>Primary</v>
      </c>
      <c r="G33" s="110" t="str">
        <f>IF($C33&lt;&gt;"","COMPLETE",(IF($K33=TRUE,(IF(VLOOKUP($A33,Rotation!$C$1:$M$1048575,4,FALSE)&lt;&gt;0,VLOOKUP($A33,Rotation!$C$1:$M$1048575,6,FALSE),"")),"Unmet Pre-req")))</f>
        <v>Primary</v>
      </c>
      <c r="H33" s="110" t="str">
        <f>IF($C33&lt;&gt;"","COMPLETE",(IF($K33=TRUE,(IF(VLOOKUP($A33,Rotation!$C$1:$M$1048575,4,FALSE)&lt;&gt;0,VLOOKUP($A33,Rotation!$C$1:$M$1048575,7,FALSE),"")),"Unmet Pre-req")))</f>
        <v>Primary</v>
      </c>
      <c r="I33" s="110" t="str">
        <f>IF($C33&lt;&gt;"","COMPLETE",(IF($K33=TRUE,(IF(VLOOKUP($A33,Rotation!$C$1:$M$1048575,4,FALSE)&lt;&gt;0,VLOOKUP($A33,Rotation!$C$1:$M$1048575,8,FALSE),"")),"Unmet Pre-req")))</f>
        <v>Primary</v>
      </c>
      <c r="J33" s="110" t="str">
        <f>IF($C33&lt;&gt;"","COMPLETE",(IF($K33=TRUE,(IF(VLOOKUP($A33,Rotation!$C$1:$M$1048575,4,FALSE)&lt;&gt;0,VLOOKUP($A33,Rotation!$C$1:$M$1048575,9,FALSE),"")),"Unmet Pre-req")))</f>
        <v>Not Offered</v>
      </c>
      <c r="K33" s="121" t="b">
        <f>IF(IF(VLOOKUP($A33,Rotation!$C$1:$M$1048575,10,FALSE)&lt;&gt;"",VLOOKUP($A33,Rotation!$C$1:$M$1048575,10,FALSE),FALSE)=FALSE,TRUE,IF(VLOOKUP(IF(VLOOKUP($A33,Rotation!$C$1:$M$1048575,10,FALSE)&lt;&gt;"",VLOOKUP($A33,Rotation!$C$1:$M$1048575,10,FALSE),FALSE),$A:$C,3)&lt;&gt;"",TRUE,FALSE))</f>
        <v>1</v>
      </c>
    </row>
    <row r="34" spans="1:11" s="1" customFormat="1" x14ac:dyDescent="0.2">
      <c r="A34" s="7" t="s">
        <v>183</v>
      </c>
      <c r="B34" s="10" t="str">
        <f>VLOOKUP($A34,Rotation!$C$1:$M$1048575,3,FALSE)</f>
        <v>GEN_NS- Natural Science Gen Ed (3 credits)</v>
      </c>
      <c r="C34" s="116"/>
      <c r="D34" s="122">
        <f>VLOOKUP($A34,Rotation!$C$1:$N$1048575,12,FALSE)</f>
        <v>3</v>
      </c>
      <c r="E34" s="110" t="str">
        <f>IF($C34&lt;&gt;"","COMPLETE",(IF($K34=TRUE,(IF(VLOOKUP($A34,Rotation!$C$1:$M$1048575,4,FALSE)&lt;&gt;0,VLOOKUP($A34,Rotation!$C$1:$M$1048575,4,FALSE),"")),"Unmet Pre-req")))</f>
        <v>Primary</v>
      </c>
      <c r="F34" s="110" t="str">
        <f>IF($C34&lt;&gt;"","COMPLETE",(IF($K34=TRUE,(IF(VLOOKUP($A34,Rotation!$C$1:$M$1048575,4,FALSE)&lt;&gt;0,VLOOKUP($A34,Rotation!$C$1:$M$1048575,5,FALSE),"")),"Unmet Pre-req")))</f>
        <v>Primary</v>
      </c>
      <c r="G34" s="110" t="str">
        <f>IF($C34&lt;&gt;"","COMPLETE",(IF($K34=TRUE,(IF(VLOOKUP($A34,Rotation!$C$1:$M$1048575,4,FALSE)&lt;&gt;0,VLOOKUP($A34,Rotation!$C$1:$M$1048575,6,FALSE),"")),"Unmet Pre-req")))</f>
        <v>Primary</v>
      </c>
      <c r="H34" s="110" t="str">
        <f>IF($C34&lt;&gt;"","COMPLETE",(IF($K34=TRUE,(IF(VLOOKUP($A34,Rotation!$C$1:$M$1048575,4,FALSE)&lt;&gt;0,VLOOKUP($A34,Rotation!$C$1:$M$1048575,7,FALSE),"")),"Unmet Pre-req")))</f>
        <v>Primary</v>
      </c>
      <c r="I34" s="110" t="str">
        <f>IF($C34&lt;&gt;"","COMPLETE",(IF($K34=TRUE,(IF(VLOOKUP($A34,Rotation!$C$1:$M$1048575,4,FALSE)&lt;&gt;0,VLOOKUP($A34,Rotation!$C$1:$M$1048575,8,FALSE),"")),"Unmet Pre-req")))</f>
        <v>Primary</v>
      </c>
      <c r="J34" s="110" t="str">
        <f>IF($C34&lt;&gt;"","COMPLETE",(IF($K34=TRUE,(IF(VLOOKUP($A34,Rotation!$C$1:$M$1048575,4,FALSE)&lt;&gt;0,VLOOKUP($A34,Rotation!$C$1:$M$1048575,9,FALSE),"")),"Unmet Pre-req")))</f>
        <v>Not Offered</v>
      </c>
      <c r="K34" s="121" t="b">
        <f>IF(IF(VLOOKUP($A34,Rotation!$C$1:$M$1048575,10,FALSE)&lt;&gt;"",VLOOKUP($A34,Rotation!$C$1:$M$1048575,10,FALSE),FALSE)=FALSE,TRUE,IF(VLOOKUP(IF(VLOOKUP($A34,Rotation!$C$1:$M$1048575,10,FALSE)&lt;&gt;"",VLOOKUP($A34,Rotation!$C$1:$M$1048575,10,FALSE),FALSE),$A:$C,3)&lt;&gt;"",TRUE,FALSE))</f>
        <v>1</v>
      </c>
    </row>
    <row r="35" spans="1:11" s="1" customFormat="1" x14ac:dyDescent="0.2">
      <c r="A35" s="7" t="s">
        <v>161</v>
      </c>
      <c r="B35" s="10" t="str">
        <f>VLOOKUP($A35,Rotation!$C$1:$M$1048575,3,FALSE)</f>
        <v>GEN_SS- Social Science Gen Ed (3 credits)</v>
      </c>
      <c r="C35" s="116"/>
      <c r="D35" s="122">
        <f>VLOOKUP($A35,Rotation!$C$1:$N$1048575,12,FALSE)</f>
        <v>3</v>
      </c>
      <c r="E35" s="110" t="str">
        <f>IF($C35&lt;&gt;"","COMPLETE",(IF($K35=TRUE,(IF(VLOOKUP($A35,Rotation!$C$1:$M$1048575,4,FALSE)&lt;&gt;0,VLOOKUP($A35,Rotation!$C$1:$M$1048575,4,FALSE),"")),"Unmet Pre-req")))</f>
        <v>Primary</v>
      </c>
      <c r="F35" s="110" t="str">
        <f>IF($C35&lt;&gt;"","COMPLETE",(IF($K35=TRUE,(IF(VLOOKUP($A35,Rotation!$C$1:$M$1048575,4,FALSE)&lt;&gt;0,VLOOKUP($A35,Rotation!$C$1:$M$1048575,5,FALSE),"")),"Unmet Pre-req")))</f>
        <v>Primary</v>
      </c>
      <c r="G35" s="110" t="str">
        <f>IF($C35&lt;&gt;"","COMPLETE",(IF($K35=TRUE,(IF(VLOOKUP($A35,Rotation!$C$1:$M$1048575,4,FALSE)&lt;&gt;0,VLOOKUP($A35,Rotation!$C$1:$M$1048575,6,FALSE),"")),"Unmet Pre-req")))</f>
        <v>Primary</v>
      </c>
      <c r="H35" s="110" t="str">
        <f>IF($C35&lt;&gt;"","COMPLETE",(IF($K35=TRUE,(IF(VLOOKUP($A35,Rotation!$C$1:$M$1048575,4,FALSE)&lt;&gt;0,VLOOKUP($A35,Rotation!$C$1:$M$1048575,7,FALSE),"")),"Unmet Pre-req")))</f>
        <v>Primary</v>
      </c>
      <c r="I35" s="110" t="str">
        <f>IF($C35&lt;&gt;"","COMPLETE",(IF($K35=TRUE,(IF(VLOOKUP($A35,Rotation!$C$1:$M$1048575,4,FALSE)&lt;&gt;0,VLOOKUP($A35,Rotation!$C$1:$M$1048575,8,FALSE),"")),"Unmet Pre-req")))</f>
        <v>Primary</v>
      </c>
      <c r="J35" s="110" t="str">
        <f>IF($C35&lt;&gt;"","COMPLETE",(IF($K35=TRUE,(IF(VLOOKUP($A35,Rotation!$C$1:$M$1048575,4,FALSE)&lt;&gt;0,VLOOKUP($A35,Rotation!$C$1:$M$1048575,9,FALSE),"")),"Unmet Pre-req")))</f>
        <v>Not Offered</v>
      </c>
      <c r="K35" s="121" t="b">
        <f>IF(IF(VLOOKUP($A35,Rotation!$C$1:$M$1048575,10,FALSE)&lt;&gt;"",VLOOKUP($A35,Rotation!$C$1:$M$1048575,10,FALSE),FALSE)=FALSE,TRUE,IF(VLOOKUP(IF(VLOOKUP($A35,Rotation!$C$1:$M$1048575,10,FALSE)&lt;&gt;"",VLOOKUP($A35,Rotation!$C$1:$M$1048575,10,FALSE),FALSE),$A:$C,3)&lt;&gt;"",TRUE,FALSE))</f>
        <v>1</v>
      </c>
    </row>
    <row r="36" spans="1:11" s="1" customFormat="1" x14ac:dyDescent="0.2">
      <c r="A36" s="7" t="s">
        <v>161</v>
      </c>
      <c r="B36" s="10" t="str">
        <f>VLOOKUP($A36,Rotation!$C$1:$M$1048575,3,FALSE)</f>
        <v>GEN_SS- Social Science Gen Ed (3 credits)</v>
      </c>
      <c r="C36" s="116"/>
      <c r="D36" s="122">
        <f>VLOOKUP($A36,Rotation!$C$1:$N$1048575,12,FALSE)</f>
        <v>3</v>
      </c>
      <c r="E36" s="110" t="str">
        <f>IF($C36&lt;&gt;"","COMPLETE",(IF($K36=TRUE,(IF(VLOOKUP($A36,Rotation!$C$1:$M$1048575,4,FALSE)&lt;&gt;0,VLOOKUP($A36,Rotation!$C$1:$M$1048575,4,FALSE),"")),"Unmet Pre-req")))</f>
        <v>Primary</v>
      </c>
      <c r="F36" s="110" t="str">
        <f>IF($C36&lt;&gt;"","COMPLETE",(IF($K36=TRUE,(IF(VLOOKUP($A36,Rotation!$C$1:$M$1048575,4,FALSE)&lt;&gt;0,VLOOKUP($A36,Rotation!$C$1:$M$1048575,5,FALSE),"")),"Unmet Pre-req")))</f>
        <v>Primary</v>
      </c>
      <c r="G36" s="110" t="str">
        <f>IF($C36&lt;&gt;"","COMPLETE",(IF($K36=TRUE,(IF(VLOOKUP($A36,Rotation!$C$1:$M$1048575,4,FALSE)&lt;&gt;0,VLOOKUP($A36,Rotation!$C$1:$M$1048575,6,FALSE),"")),"Unmet Pre-req")))</f>
        <v>Primary</v>
      </c>
      <c r="H36" s="110" t="str">
        <f>IF($C36&lt;&gt;"","COMPLETE",(IF($K36=TRUE,(IF(VLOOKUP($A36,Rotation!$C$1:$M$1048575,4,FALSE)&lt;&gt;0,VLOOKUP($A36,Rotation!$C$1:$M$1048575,7,FALSE),"")),"Unmet Pre-req")))</f>
        <v>Primary</v>
      </c>
      <c r="I36" s="110" t="str">
        <f>IF($C36&lt;&gt;"","COMPLETE",(IF($K36=TRUE,(IF(VLOOKUP($A36,Rotation!$C$1:$M$1048575,4,FALSE)&lt;&gt;0,VLOOKUP($A36,Rotation!$C$1:$M$1048575,8,FALSE),"")),"Unmet Pre-req")))</f>
        <v>Primary</v>
      </c>
      <c r="J36" s="110" t="str">
        <f>IF($C36&lt;&gt;"","COMPLETE",(IF($K36=TRUE,(IF(VLOOKUP($A36,Rotation!$C$1:$M$1048575,4,FALSE)&lt;&gt;0,VLOOKUP($A36,Rotation!$C$1:$M$1048575,9,FALSE),"")),"Unmet Pre-req")))</f>
        <v>Not Offered</v>
      </c>
      <c r="K36" s="121" t="b">
        <f>IF(IF(VLOOKUP($A36,Rotation!$C$1:$M$1048575,10,FALSE)&lt;&gt;"",VLOOKUP($A36,Rotation!$C$1:$M$1048575,10,FALSE),FALSE)=FALSE,TRUE,IF(VLOOKUP(IF(VLOOKUP($A36,Rotation!$C$1:$M$1048575,10,FALSE)&lt;&gt;"",VLOOKUP($A36,Rotation!$C$1:$M$1048575,10,FALSE),FALSE),$A:$C,3)&lt;&gt;"",TRUE,FALSE))</f>
        <v>1</v>
      </c>
    </row>
    <row r="37" spans="1:11" s="1" customFormat="1" x14ac:dyDescent="0.2">
      <c r="A37" s="7" t="s">
        <v>185</v>
      </c>
      <c r="B37" s="10" t="str">
        <f>VLOOKUP($A37,Rotation!$C$1:$M$1048575,3,FALSE)</f>
        <v>GEN_WC- Written Communications Gen Ed (3 credits)</v>
      </c>
      <c r="C37" s="116"/>
      <c r="D37" s="122">
        <f>VLOOKUP($A37,Rotation!$C$1:$N$1048575,12,FALSE)</f>
        <v>3</v>
      </c>
      <c r="E37" s="110" t="str">
        <f>IF($C37&lt;&gt;"","COMPLETE",(IF($K37=TRUE,(IF(VLOOKUP($A37,Rotation!$C$1:$M$1048575,4,FALSE)&lt;&gt;0,VLOOKUP($A37,Rotation!$C$1:$M$1048575,4,FALSE),"")),"Unmet Pre-req")))</f>
        <v>Primary</v>
      </c>
      <c r="F37" s="110" t="str">
        <f>IF($C37&lt;&gt;"","COMPLETE",(IF($K37=TRUE,(IF(VLOOKUP($A37,Rotation!$C$1:$M$1048575,4,FALSE)&lt;&gt;0,VLOOKUP($A37,Rotation!$C$1:$M$1048575,5,FALSE),"")),"Unmet Pre-req")))</f>
        <v>Primary</v>
      </c>
      <c r="G37" s="110" t="str">
        <f>IF($C37&lt;&gt;"","COMPLETE",(IF($K37=TRUE,(IF(VLOOKUP($A37,Rotation!$C$1:$M$1048575,4,FALSE)&lt;&gt;0,VLOOKUP($A37,Rotation!$C$1:$M$1048575,6,FALSE),"")),"Unmet Pre-req")))</f>
        <v>Primary</v>
      </c>
      <c r="H37" s="110" t="str">
        <f>IF($C37&lt;&gt;"","COMPLETE",(IF($K37=TRUE,(IF(VLOOKUP($A37,Rotation!$C$1:$M$1048575,4,FALSE)&lt;&gt;0,VLOOKUP($A37,Rotation!$C$1:$M$1048575,7,FALSE),"")),"Unmet Pre-req")))</f>
        <v>Primary</v>
      </c>
      <c r="I37" s="110" t="str">
        <f>IF($C37&lt;&gt;"","COMPLETE",(IF($K37=TRUE,(IF(VLOOKUP($A37,Rotation!$C$1:$M$1048575,4,FALSE)&lt;&gt;0,VLOOKUP($A37,Rotation!$C$1:$M$1048575,8,FALSE),"")),"Unmet Pre-req")))</f>
        <v>Primary</v>
      </c>
      <c r="J37" s="110" t="str">
        <f>IF($C37&lt;&gt;"","COMPLETE",(IF($K37=TRUE,(IF(VLOOKUP($A37,Rotation!$C$1:$M$1048575,4,FALSE)&lt;&gt;0,VLOOKUP($A37,Rotation!$C$1:$M$1048575,9,FALSE),"")),"Unmet Pre-req")))</f>
        <v>Not Offered</v>
      </c>
      <c r="K37" s="121" t="b">
        <f>IF(IF(VLOOKUP($A37,Rotation!$C$1:$M$1048575,10,FALSE)&lt;&gt;"",VLOOKUP($A37,Rotation!$C$1:$M$1048575,10,FALSE),FALSE)=FALSE,TRUE,IF(VLOOKUP(IF(VLOOKUP($A37,Rotation!$C$1:$M$1048575,10,FALSE)&lt;&gt;"",VLOOKUP($A37,Rotation!$C$1:$M$1048575,10,FALSE),FALSE),$A:$C,3)&lt;&gt;"",TRUE,FALSE))</f>
        <v>1</v>
      </c>
    </row>
    <row r="38" spans="1:11" s="1" customFormat="1" x14ac:dyDescent="0.2">
      <c r="A38" s="7" t="s">
        <v>199</v>
      </c>
      <c r="B38" s="10" t="str">
        <f>VLOOKUP($A38,Rotation!$C$1:$M$1048575,3,FALSE)</f>
        <v>MATH095- Pre-College Algebra (ONLY TAKE IF REQUIRED) (0 credits)</v>
      </c>
      <c r="C38" s="116"/>
      <c r="D38" s="122">
        <f>VLOOKUP($A38,Rotation!$C$1:$N$1048575,12,FALSE)</f>
        <v>0</v>
      </c>
      <c r="E38" s="110" t="str">
        <f>IF($C38&lt;&gt;"","COMPLETE",(IF($K38=TRUE,(IF(VLOOKUP($A38,Rotation!$C$1:$M$1048575,4,FALSE)&lt;&gt;0,VLOOKUP($A38,Rotation!$C$1:$M$1048575,4,FALSE),"")),"Unmet Pre-req")))</f>
        <v>Primary</v>
      </c>
      <c r="F38" s="110" t="str">
        <f>IF($C38&lt;&gt;"","COMPLETE",(IF($K38=TRUE,(IF(VLOOKUP($A38,Rotation!$C$1:$M$1048575,4,FALSE)&lt;&gt;0,VLOOKUP($A38,Rotation!$C$1:$M$1048575,5,FALSE),"")),"Unmet Pre-req")))</f>
        <v>Secondary</v>
      </c>
      <c r="G38" s="110" t="str">
        <f>IF($C38&lt;&gt;"","COMPLETE",(IF($K38=TRUE,(IF(VLOOKUP($A38,Rotation!$C$1:$M$1048575,4,FALSE)&lt;&gt;0,VLOOKUP($A38,Rotation!$C$1:$M$1048575,6,FALSE),"")),"Unmet Pre-req")))</f>
        <v>Primary</v>
      </c>
      <c r="H38" s="110" t="str">
        <f>IF($C38&lt;&gt;"","COMPLETE",(IF($K38=TRUE,(IF(VLOOKUP($A38,Rotation!$C$1:$M$1048575,4,FALSE)&lt;&gt;0,VLOOKUP($A38,Rotation!$C$1:$M$1048575,7,FALSE),"")),"Unmet Pre-req")))</f>
        <v>Secondary</v>
      </c>
      <c r="I38" s="110" t="str">
        <f>IF($C38&lt;&gt;"","COMPLETE",(IF($K38=TRUE,(IF(VLOOKUP($A38,Rotation!$C$1:$M$1048575,4,FALSE)&lt;&gt;0,VLOOKUP($A38,Rotation!$C$1:$M$1048575,8,FALSE),"")),"Unmet Pre-req")))</f>
        <v>Secondary</v>
      </c>
      <c r="J38" s="110" t="str">
        <f>IF($C38&lt;&gt;"","COMPLETE",(IF($K38=TRUE,(IF(VLOOKUP($A38,Rotation!$C$1:$M$1048575,4,FALSE)&lt;&gt;0,VLOOKUP($A38,Rotation!$C$1:$M$1048575,9,FALSE),"")),"Unmet Pre-req")))</f>
        <v>Not Offered</v>
      </c>
      <c r="K38" s="121" t="b">
        <f>IF(IF(VLOOKUP($A38,Rotation!$C$1:$M$1048575,10,FALSE)&lt;&gt;"",VLOOKUP($A38,Rotation!$C$1:$M$1048575,10,FALSE),FALSE)=FALSE,TRUE,IF(VLOOKUP(IF(VLOOKUP($A38,Rotation!$C$1:$M$1048575,10,FALSE)&lt;&gt;"",VLOOKUP($A38,Rotation!$C$1:$M$1048575,10,FALSE),FALSE),$A:$C,3)&lt;&gt;"",TRUE,FALSE))</f>
        <v>1</v>
      </c>
    </row>
    <row r="39" spans="1:11" s="1" customFormat="1" x14ac:dyDescent="0.2">
      <c r="A39" s="7" t="s">
        <v>186</v>
      </c>
      <c r="B39" s="10" t="str">
        <f>VLOOKUP($A39,Rotation!$C$1:$M$1048575,3,FALSE)</f>
        <v>MATH104- Finite Mathematics (you may have placed above or tested out) (4 credits)</v>
      </c>
      <c r="C39" s="116"/>
      <c r="D39" s="122">
        <f>VLOOKUP($A39,Rotation!$C$1:$N$1048575,12,FALSE)</f>
        <v>4</v>
      </c>
      <c r="E39" s="110" t="str">
        <f>IF($C39&lt;&gt;"","COMPLETE",(IF($K39=TRUE,(IF(VLOOKUP($A39,Rotation!$C$1:$M$1048575,4,FALSE)&lt;&gt;0,VLOOKUP($A39,Rotation!$C$1:$M$1048575,4,FALSE),"")),"Unmet Pre-req")))</f>
        <v>Unmet Pre-req</v>
      </c>
      <c r="F39" s="110" t="str">
        <f>IF($C39&lt;&gt;"","COMPLETE",(IF($K39=TRUE,(IF(VLOOKUP($A39,Rotation!$C$1:$M$1048575,4,FALSE)&lt;&gt;0,VLOOKUP($A39,Rotation!$C$1:$M$1048575,5,FALSE),"")),"Unmet Pre-req")))</f>
        <v>Unmet Pre-req</v>
      </c>
      <c r="G39" s="110" t="str">
        <f>IF($C39&lt;&gt;"","COMPLETE",(IF($K39=TRUE,(IF(VLOOKUP($A39,Rotation!$C$1:$M$1048575,4,FALSE)&lt;&gt;0,VLOOKUP($A39,Rotation!$C$1:$M$1048575,6,FALSE),"")),"Unmet Pre-req")))</f>
        <v>Unmet Pre-req</v>
      </c>
      <c r="H39" s="110" t="str">
        <f>IF($C39&lt;&gt;"","COMPLETE",(IF($K39=TRUE,(IF(VLOOKUP($A39,Rotation!$C$1:$M$1048575,4,FALSE)&lt;&gt;0,VLOOKUP($A39,Rotation!$C$1:$M$1048575,7,FALSE),"")),"Unmet Pre-req")))</f>
        <v>Unmet Pre-req</v>
      </c>
      <c r="I39" s="110" t="str">
        <f>IF($C39&lt;&gt;"","COMPLETE",(IF($K39=TRUE,(IF(VLOOKUP($A39,Rotation!$C$1:$M$1048575,4,FALSE)&lt;&gt;0,VLOOKUP($A39,Rotation!$C$1:$M$1048575,8,FALSE),"")),"Unmet Pre-req")))</f>
        <v>Unmet Pre-req</v>
      </c>
      <c r="J39" s="110" t="str">
        <f>IF($C39&lt;&gt;"","COMPLETE",(IF($K39=TRUE,(IF(VLOOKUP($A39,Rotation!$C$1:$M$1048575,4,FALSE)&lt;&gt;0,VLOOKUP($A39,Rotation!$C$1:$M$1048575,9,FALSE),"")),"Unmet Pre-req")))</f>
        <v>Unmet Pre-req</v>
      </c>
      <c r="K39" s="121" t="b">
        <f>IF(IF(VLOOKUP($A39,Rotation!$C$1:$M$1048575,10,FALSE)&lt;&gt;"",VLOOKUP($A39,Rotation!$C$1:$M$1048575,10,FALSE),FALSE)=FALSE,TRUE,IF(VLOOKUP(IF(VLOOKUP($A39,Rotation!$C$1:$M$1048575,10,FALSE)&lt;&gt;"",VLOOKUP($A39,Rotation!$C$1:$M$1048575,10,FALSE),FALSE),$A:$C,3)&lt;&gt;"",TRUE,FALSE))</f>
        <v>0</v>
      </c>
    </row>
    <row r="40" spans="1:11" s="1" customFormat="1" x14ac:dyDescent="0.2">
      <c r="A40" s="7" t="s">
        <v>195</v>
      </c>
      <c r="B40" s="10" t="str">
        <f>VLOOKUP($A40,Rotation!$C$1:$M$1048575,3,FALSE)</f>
        <v>MATH204- Math for Cyber Operations (you may have placed above or tested out) (5 credits)</v>
      </c>
      <c r="C40" s="116"/>
      <c r="D40" s="122">
        <f>VLOOKUP($A40,Rotation!$C$1:$N$1048575,12,FALSE)</f>
        <v>5</v>
      </c>
      <c r="E40" s="110" t="str">
        <f>IF($C40&lt;&gt;"","COMPLETE",(IF($K40=TRUE,(IF(VLOOKUP($A40,Rotation!$C$1:$M$1048575,4,FALSE)&lt;&gt;0,VLOOKUP($A40,Rotation!$C$1:$M$1048575,4,FALSE),"")),"Unmet Pre-req")))</f>
        <v>Unmet Pre-req</v>
      </c>
      <c r="F40" s="110" t="str">
        <f>IF($C40&lt;&gt;"","COMPLETE",(IF($K40=TRUE,(IF(VLOOKUP($A40,Rotation!$C$1:$M$1048575,4,FALSE)&lt;&gt;0,VLOOKUP($A40,Rotation!$C$1:$M$1048575,5,FALSE),"")),"Unmet Pre-req")))</f>
        <v>Unmet Pre-req</v>
      </c>
      <c r="G40" s="110" t="str">
        <f>IF($C40&lt;&gt;"","COMPLETE",(IF($K40=TRUE,(IF(VLOOKUP($A40,Rotation!$C$1:$M$1048575,4,FALSE)&lt;&gt;0,VLOOKUP($A40,Rotation!$C$1:$M$1048575,6,FALSE),"")),"Unmet Pre-req")))</f>
        <v>Unmet Pre-req</v>
      </c>
      <c r="H40" s="110" t="str">
        <f>IF($C40&lt;&gt;"","COMPLETE",(IF($K40=TRUE,(IF(VLOOKUP($A40,Rotation!$C$1:$M$1048575,4,FALSE)&lt;&gt;0,VLOOKUP($A40,Rotation!$C$1:$M$1048575,7,FALSE),"")),"Unmet Pre-req")))</f>
        <v>Unmet Pre-req</v>
      </c>
      <c r="I40" s="110" t="str">
        <f>IF($C40&lt;&gt;"","COMPLETE",(IF($K40=TRUE,(IF(VLOOKUP($A40,Rotation!$C$1:$M$1048575,4,FALSE)&lt;&gt;0,VLOOKUP($A40,Rotation!$C$1:$M$1048575,8,FALSE),"")),"Unmet Pre-req")))</f>
        <v>Unmet Pre-req</v>
      </c>
      <c r="J40" s="110" t="str">
        <f>IF($C40&lt;&gt;"","COMPLETE",(IF($K40=TRUE,(IF(VLOOKUP($A40,Rotation!$C$1:$M$1048575,4,FALSE)&lt;&gt;0,VLOOKUP($A40,Rotation!$C$1:$M$1048575,9,FALSE),"")),"Unmet Pre-req")))</f>
        <v>Unmet Pre-req</v>
      </c>
      <c r="K40" s="121" t="b">
        <f>IF(IF(VLOOKUP($A40,Rotation!$C$1:$M$1048575,10,FALSE)&lt;&gt;"",VLOOKUP($A40,Rotation!$C$1:$M$1048575,10,FALSE),FALSE)=FALSE,TRUE,IF(VLOOKUP(IF(VLOOKUP($A40,Rotation!$C$1:$M$1048575,10,FALSE)&lt;&gt;"",VLOOKUP($A40,Rotation!$C$1:$M$1048575,10,FALSE),FALSE),$A:$C,3)&lt;&gt;"",TRUE,FALSE))</f>
        <v>0</v>
      </c>
    </row>
    <row r="41" spans="1:11" s="1" customFormat="1" x14ac:dyDescent="0.2">
      <c r="A41" s="6" t="s">
        <v>181</v>
      </c>
      <c r="B41" s="10" t="str">
        <f>VLOOKUP($A41,Rotation!$C$1:$M$1048575,3,FALSE)</f>
        <v>SPCM101- GenEd Speech, May also take SPCM215 or SPCM222 (3 credits)</v>
      </c>
      <c r="C41" s="115"/>
      <c r="D41" s="122">
        <f>VLOOKUP($A41,Rotation!$C$1:$N$1048575,12,FALSE)</f>
        <v>3</v>
      </c>
      <c r="E41" s="110" t="str">
        <f>IF($C41&lt;&gt;"","COMPLETE",(IF($K41=TRUE,(IF(VLOOKUP($A41,Rotation!$C$1:$M$1048575,4,FALSE)&lt;&gt;0,VLOOKUP($A41,Rotation!$C$1:$M$1048575,4,FALSE),"")),"Unmet Pre-req")))</f>
        <v>Primary</v>
      </c>
      <c r="F41" s="110" t="str">
        <f>IF($C41&lt;&gt;"","COMPLETE",(IF($K41=TRUE,(IF(VLOOKUP($A41,Rotation!$C$1:$M$1048575,4,FALSE)&lt;&gt;0,VLOOKUP($A41,Rotation!$C$1:$M$1048575,5,FALSE),"")),"Unmet Pre-req")))</f>
        <v>Secondary</v>
      </c>
      <c r="G41" s="110" t="str">
        <f>IF($C41&lt;&gt;"","COMPLETE",(IF($K41=TRUE,(IF(VLOOKUP($A41,Rotation!$C$1:$M$1048575,4,FALSE)&lt;&gt;0,VLOOKUP($A41,Rotation!$C$1:$M$1048575,6,FALSE),"")),"Unmet Pre-req")))</f>
        <v>Primary</v>
      </c>
      <c r="H41" s="110" t="str">
        <f>IF($C41&lt;&gt;"","COMPLETE",(IF($K41=TRUE,(IF(VLOOKUP($A41,Rotation!$C$1:$M$1048575,4,FALSE)&lt;&gt;0,VLOOKUP($A41,Rotation!$C$1:$M$1048575,7,FALSE),"")),"Unmet Pre-req")))</f>
        <v>Secondary</v>
      </c>
      <c r="I41" s="110" t="str">
        <f>IF($C41&lt;&gt;"","COMPLETE",(IF($K41=TRUE,(IF(VLOOKUP($A41,Rotation!$C$1:$M$1048575,4,FALSE)&lt;&gt;0,VLOOKUP($A41,Rotation!$C$1:$M$1048575,8,FALSE),"")),"Unmet Pre-req")))</f>
        <v>Primary</v>
      </c>
      <c r="J41" s="110" t="str">
        <f>IF($C41&lt;&gt;"","COMPLETE",(IF($K41=TRUE,(IF(VLOOKUP($A41,Rotation!$C$1:$M$1048575,4,FALSE)&lt;&gt;0,VLOOKUP($A41,Rotation!$C$1:$M$1048575,9,FALSE),"")),"Unmet Pre-req")))</f>
        <v>Not Offered</v>
      </c>
      <c r="K41" s="121" t="b">
        <f>IF(IF(VLOOKUP($A41,Rotation!$C$1:$M$1048575,10,FALSE)&lt;&gt;"",VLOOKUP($A41,Rotation!$C$1:$M$1048575,10,FALSE),FALSE)=FALSE,TRUE,IF(VLOOKUP(IF(VLOOKUP($A41,Rotation!$C$1:$M$1048575,10,FALSE)&lt;&gt;"",VLOOKUP($A41,Rotation!$C$1:$M$1048575,10,FALSE),FALSE),$A:$C,3)&lt;&gt;"",TRUE,FALSE))</f>
        <v>1</v>
      </c>
    </row>
    <row r="42" spans="1:11" s="1" customFormat="1" x14ac:dyDescent="0.2">
      <c r="A42" s="6" t="s">
        <v>205</v>
      </c>
      <c r="B42" s="10" t="str">
        <f>VLOOKUP($A42,Rotation!$C$1:$M$1048575,3,FALSE)</f>
        <v>WEL100- Wellness for Life (1 credit) (1 credits)</v>
      </c>
      <c r="C42" s="115"/>
      <c r="D42" s="122">
        <f>VLOOKUP($A42,Rotation!$C$1:$N$1048575,12,FALSE)</f>
        <v>1</v>
      </c>
      <c r="E42" s="110" t="str">
        <f>IF($C42&lt;&gt;"","COMPLETE",(IF($K42=TRUE,(IF(VLOOKUP($A42,Rotation!$C$1:$M$1048575,4,FALSE)&lt;&gt;0,VLOOKUP($A42,Rotation!$C$1:$M$1048575,4,FALSE),"")),"Unmet Pre-req")))</f>
        <v>Primary</v>
      </c>
      <c r="F42" s="110" t="str">
        <f>IF($C42&lt;&gt;"","COMPLETE",(IF($K42=TRUE,(IF(VLOOKUP($A42,Rotation!$C$1:$M$1048575,4,FALSE)&lt;&gt;0,VLOOKUP($A42,Rotation!$C$1:$M$1048575,5,FALSE),"")),"Unmet Pre-req")))</f>
        <v>Primary</v>
      </c>
      <c r="G42" s="110" t="str">
        <f>IF($C42&lt;&gt;"","COMPLETE",(IF($K42=TRUE,(IF(VLOOKUP($A42,Rotation!$C$1:$M$1048575,4,FALSE)&lt;&gt;0,VLOOKUP($A42,Rotation!$C$1:$M$1048575,6,FALSE),"")),"Unmet Pre-req")))</f>
        <v>Primary</v>
      </c>
      <c r="H42" s="110" t="str">
        <f>IF($C42&lt;&gt;"","COMPLETE",(IF($K42=TRUE,(IF(VLOOKUP($A42,Rotation!$C$1:$M$1048575,4,FALSE)&lt;&gt;0,VLOOKUP($A42,Rotation!$C$1:$M$1048575,7,FALSE),"")),"Unmet Pre-req")))</f>
        <v>Primary</v>
      </c>
      <c r="I42" s="110" t="str">
        <f>IF($C42&lt;&gt;"","COMPLETE",(IF($K42=TRUE,(IF(VLOOKUP($A42,Rotation!$C$1:$M$1048575,4,FALSE)&lt;&gt;0,VLOOKUP($A42,Rotation!$C$1:$M$1048575,8,FALSE),"")),"Unmet Pre-req")))</f>
        <v>Primary</v>
      </c>
      <c r="J42" s="110" t="str">
        <f>IF($C42&lt;&gt;"","COMPLETE",(IF($K42=TRUE,(IF(VLOOKUP($A42,Rotation!$C$1:$M$1048575,4,FALSE)&lt;&gt;0,VLOOKUP($A42,Rotation!$C$1:$M$1048575,9,FALSE),"")),"Unmet Pre-req")))</f>
        <v>Not Offered</v>
      </c>
      <c r="K42" s="121" t="b">
        <f>IF(IF(VLOOKUP($A42,Rotation!$C$1:$M$1048575,10,FALSE)&lt;&gt;"",VLOOKUP($A42,Rotation!$C$1:$M$1048575,10,FALSE),FALSE)=FALSE,TRUE,IF(VLOOKUP(IF(VLOOKUP($A42,Rotation!$C$1:$M$1048575,10,FALSE)&lt;&gt;"",VLOOKUP($A42,Rotation!$C$1:$M$1048575,10,FALSE),FALSE),$A:$C,3)&lt;&gt;"",TRUE,FALSE))</f>
        <v>1</v>
      </c>
    </row>
    <row r="43" spans="1:11" s="1" customFormat="1" x14ac:dyDescent="0.2">
      <c r="A43" s="6" t="s">
        <v>206</v>
      </c>
      <c r="B43" s="10" t="str">
        <f>VLOOKUP($A43,Rotation!$C$1:$M$1048575,3,FALSE)</f>
        <v>WEL100L- Wellness for Life Lab (1 credit) (1 credits)</v>
      </c>
      <c r="C43" s="115"/>
      <c r="D43" s="122">
        <f>VLOOKUP($A43,Rotation!$C$1:$N$1048575,12,FALSE)</f>
        <v>1</v>
      </c>
      <c r="E43" s="110" t="str">
        <f>IF($C43&lt;&gt;"","COMPLETE",(IF($K43=TRUE,(IF(VLOOKUP($A43,Rotation!$C$1:$M$1048575,4,FALSE)&lt;&gt;0,VLOOKUP($A43,Rotation!$C$1:$M$1048575,4,FALSE),"")),"Unmet Pre-req")))</f>
        <v>Primary</v>
      </c>
      <c r="F43" s="110" t="str">
        <f>IF($C43&lt;&gt;"","COMPLETE",(IF($K43=TRUE,(IF(VLOOKUP($A43,Rotation!$C$1:$M$1048575,4,FALSE)&lt;&gt;0,VLOOKUP($A43,Rotation!$C$1:$M$1048575,5,FALSE),"")),"Unmet Pre-req")))</f>
        <v>Primary</v>
      </c>
      <c r="G43" s="110" t="str">
        <f>IF($C43&lt;&gt;"","COMPLETE",(IF($K43=TRUE,(IF(VLOOKUP($A43,Rotation!$C$1:$M$1048575,4,FALSE)&lt;&gt;0,VLOOKUP($A43,Rotation!$C$1:$M$1048575,6,FALSE),"")),"Unmet Pre-req")))</f>
        <v>Primary</v>
      </c>
      <c r="H43" s="110" t="str">
        <f>IF($C43&lt;&gt;"","COMPLETE",(IF($K43=TRUE,(IF(VLOOKUP($A43,Rotation!$C$1:$M$1048575,4,FALSE)&lt;&gt;0,VLOOKUP($A43,Rotation!$C$1:$M$1048575,7,FALSE),"")),"Unmet Pre-req")))</f>
        <v>Primary</v>
      </c>
      <c r="I43" s="110" t="str">
        <f>IF($C43&lt;&gt;"","COMPLETE",(IF($K43=TRUE,(IF(VLOOKUP($A43,Rotation!$C$1:$M$1048575,4,FALSE)&lt;&gt;0,VLOOKUP($A43,Rotation!$C$1:$M$1048575,8,FALSE),"")),"Unmet Pre-req")))</f>
        <v>Primary</v>
      </c>
      <c r="J43" s="110" t="str">
        <f>IF($C43&lt;&gt;"","COMPLETE",(IF($K43=TRUE,(IF(VLOOKUP($A43,Rotation!$C$1:$M$1048575,4,FALSE)&lt;&gt;0,VLOOKUP($A43,Rotation!$C$1:$M$1048575,9,FALSE),"")),"Unmet Pre-req")))</f>
        <v>Not Offered</v>
      </c>
      <c r="K43" s="121" t="b">
        <f>IF(IF(VLOOKUP($A43,Rotation!$C$1:$M$1048575,10,FALSE)&lt;&gt;"",VLOOKUP($A43,Rotation!$C$1:$M$1048575,10,FALSE),FALSE)=FALSE,TRUE,IF(VLOOKUP(IF(VLOOKUP($A43,Rotation!$C$1:$M$1048575,10,FALSE)&lt;&gt;"",VLOOKUP($A43,Rotation!$C$1:$M$1048575,10,FALSE),FALSE),$A:$C,3)&lt;&gt;"",TRUE,FALSE))</f>
        <v>1</v>
      </c>
    </row>
    <row r="44" spans="1:11" s="1" customFormat="1" x14ac:dyDescent="0.2">
      <c r="A44" s="124"/>
      <c r="B44" s="122"/>
      <c r="C44" s="115"/>
      <c r="D44" s="122"/>
      <c r="E44" s="123"/>
      <c r="F44" s="123"/>
      <c r="G44" s="123"/>
      <c r="H44" s="123"/>
      <c r="I44" s="123"/>
      <c r="J44" s="123"/>
      <c r="K44" s="121"/>
    </row>
    <row r="45" spans="1:11" s="1" customFormat="1" x14ac:dyDescent="0.2">
      <c r="A45" s="124"/>
      <c r="B45" s="122"/>
      <c r="C45" s="115"/>
      <c r="D45" s="122"/>
      <c r="E45" s="123"/>
      <c r="F45" s="123"/>
      <c r="G45" s="123"/>
      <c r="H45" s="123"/>
      <c r="I45" s="123"/>
      <c r="J45" s="123"/>
      <c r="K45" s="121"/>
    </row>
    <row r="46" spans="1:11" s="1" customFormat="1" x14ac:dyDescent="0.2">
      <c r="A46" s="124"/>
      <c r="B46" s="122"/>
      <c r="C46" s="115"/>
      <c r="D46" s="122"/>
      <c r="E46" s="123"/>
      <c r="F46" s="123"/>
      <c r="G46" s="123"/>
      <c r="H46" s="123"/>
      <c r="I46" s="123"/>
      <c r="J46" s="123"/>
      <c r="K46" s="121"/>
    </row>
    <row r="47" spans="1:11" s="1" customFormat="1" x14ac:dyDescent="0.2">
      <c r="A47" s="15"/>
      <c r="B47" s="16"/>
      <c r="C47" s="137" t="str">
        <f>SUMIF(C2:C46,"*",D2:D46)&amp;" Credits Completed"</f>
        <v>0 Credits Completed</v>
      </c>
      <c r="D47" s="138"/>
      <c r="E47" s="111"/>
      <c r="F47" s="111"/>
      <c r="G47" s="111"/>
      <c r="H47" s="111"/>
      <c r="I47" s="111"/>
      <c r="J47" s="112"/>
      <c r="K47" s="113"/>
    </row>
    <row r="48" spans="1:11" s="1" customFormat="1" x14ac:dyDescent="0.2">
      <c r="A48" s="15"/>
      <c r="B48" s="16"/>
      <c r="C48" s="117"/>
      <c r="D48" s="84"/>
      <c r="E48" s="111"/>
      <c r="F48" s="111"/>
      <c r="G48" s="111"/>
      <c r="H48" s="111"/>
      <c r="I48" s="111"/>
      <c r="J48" s="112"/>
      <c r="K48" s="113"/>
    </row>
    <row r="49" spans="1:11" s="1" customFormat="1" x14ac:dyDescent="0.2">
      <c r="A49" s="15"/>
      <c r="B49" s="16"/>
      <c r="C49" s="117"/>
      <c r="D49" s="84"/>
      <c r="E49" s="111"/>
      <c r="F49" s="111"/>
      <c r="G49" s="111"/>
      <c r="H49" s="111"/>
      <c r="I49" s="111"/>
      <c r="J49" s="112"/>
      <c r="K49" s="113"/>
    </row>
    <row r="50" spans="1:11" s="1" customFormat="1" x14ac:dyDescent="0.2">
      <c r="A50" s="15"/>
      <c r="B50" s="16"/>
      <c r="C50" s="117"/>
      <c r="D50" s="84"/>
      <c r="E50" s="111"/>
      <c r="F50" s="111"/>
      <c r="G50" s="111"/>
      <c r="H50" s="111"/>
      <c r="I50" s="111"/>
      <c r="J50" s="112"/>
      <c r="K50" s="113"/>
    </row>
    <row r="51" spans="1:11" s="1" customFormat="1" x14ac:dyDescent="0.2">
      <c r="A51" s="15"/>
      <c r="B51" s="16"/>
      <c r="C51" s="117"/>
      <c r="D51" s="84"/>
      <c r="E51" s="111"/>
      <c r="F51" s="111"/>
      <c r="G51" s="111"/>
      <c r="H51" s="111"/>
      <c r="I51" s="111"/>
      <c r="J51" s="112"/>
      <c r="K51" s="113"/>
    </row>
    <row r="52" spans="1:11" s="1" customFormat="1" x14ac:dyDescent="0.2">
      <c r="A52" s="15"/>
      <c r="B52" s="16"/>
      <c r="C52" s="117"/>
      <c r="D52" s="84"/>
      <c r="E52" s="111"/>
      <c r="F52" s="111"/>
      <c r="G52" s="111"/>
      <c r="H52" s="111"/>
      <c r="I52" s="111"/>
      <c r="J52" s="112"/>
      <c r="K52" s="113"/>
    </row>
    <row r="53" spans="1:11" s="1" customFormat="1" x14ac:dyDescent="0.2">
      <c r="A53" s="15"/>
      <c r="B53" s="16"/>
      <c r="C53" s="117"/>
      <c r="D53" s="84"/>
      <c r="E53" s="111"/>
      <c r="F53" s="111"/>
      <c r="G53" s="111"/>
      <c r="H53" s="111"/>
      <c r="I53" s="111"/>
      <c r="J53" s="112"/>
      <c r="K53" s="113"/>
    </row>
    <row r="54" spans="1:11" s="1" customFormat="1" x14ac:dyDescent="0.2">
      <c r="A54" s="15"/>
      <c r="B54" s="16"/>
      <c r="C54" s="117"/>
      <c r="D54" s="84"/>
      <c r="E54" s="111"/>
      <c r="F54" s="111"/>
      <c r="G54" s="111"/>
      <c r="H54" s="111"/>
      <c r="I54" s="111"/>
      <c r="J54" s="112"/>
      <c r="K54" s="113"/>
    </row>
    <row r="55" spans="1:11" s="1" customFormat="1" x14ac:dyDescent="0.2">
      <c r="A55" s="15"/>
      <c r="B55" s="16"/>
      <c r="C55" s="117"/>
      <c r="D55" s="84"/>
      <c r="E55" s="111"/>
      <c r="F55" s="111"/>
      <c r="G55" s="111"/>
      <c r="H55" s="111"/>
      <c r="I55" s="111"/>
      <c r="J55" s="112"/>
      <c r="K55" s="113"/>
    </row>
    <row r="56" spans="1:11" s="1" customFormat="1" x14ac:dyDescent="0.2">
      <c r="A56" s="15"/>
      <c r="B56" s="16"/>
      <c r="C56" s="117"/>
      <c r="D56" s="84"/>
      <c r="E56" s="111"/>
      <c r="F56" s="111"/>
      <c r="G56" s="111"/>
      <c r="H56" s="111"/>
      <c r="I56" s="111"/>
      <c r="J56" s="112"/>
      <c r="K56" s="113"/>
    </row>
    <row r="57" spans="1:11" s="1" customFormat="1" x14ac:dyDescent="0.2">
      <c r="A57" s="15"/>
      <c r="B57" s="16"/>
      <c r="C57" s="117"/>
      <c r="D57" s="84"/>
      <c r="E57" s="111"/>
      <c r="F57" s="111"/>
      <c r="G57" s="111"/>
      <c r="H57" s="111"/>
      <c r="I57" s="111"/>
      <c r="J57" s="112"/>
      <c r="K57" s="113"/>
    </row>
    <row r="58" spans="1:11" s="1" customFormat="1" x14ac:dyDescent="0.2">
      <c r="A58" s="15"/>
      <c r="B58" s="16"/>
      <c r="C58" s="117"/>
      <c r="D58" s="84"/>
      <c r="E58" s="111"/>
      <c r="F58" s="111"/>
      <c r="G58" s="111"/>
      <c r="H58" s="111"/>
      <c r="I58" s="111"/>
      <c r="J58" s="112"/>
      <c r="K58" s="113"/>
    </row>
    <row r="59" spans="1:11" s="1" customFormat="1" x14ac:dyDescent="0.2">
      <c r="A59" s="15"/>
      <c r="B59" s="16"/>
      <c r="C59" s="117"/>
      <c r="D59" s="84"/>
      <c r="E59" s="111"/>
      <c r="F59" s="111"/>
      <c r="G59" s="111"/>
      <c r="H59" s="111"/>
      <c r="I59" s="111"/>
      <c r="J59" s="112"/>
      <c r="K59" s="113"/>
    </row>
    <row r="60" spans="1:11" s="1" customFormat="1" x14ac:dyDescent="0.2">
      <c r="A60" s="15"/>
      <c r="B60" s="16"/>
      <c r="C60" s="117"/>
      <c r="D60" s="84"/>
      <c r="E60" s="111"/>
      <c r="F60" s="111"/>
      <c r="G60" s="111"/>
      <c r="H60" s="111"/>
      <c r="I60" s="111"/>
      <c r="J60" s="112"/>
      <c r="K60" s="113"/>
    </row>
    <row r="61" spans="1:11" s="1" customFormat="1" x14ac:dyDescent="0.2">
      <c r="A61" s="15"/>
      <c r="B61" s="16"/>
      <c r="C61" s="117"/>
      <c r="D61" s="84"/>
      <c r="E61" s="111"/>
      <c r="F61" s="111"/>
      <c r="G61" s="111"/>
      <c r="H61" s="111"/>
      <c r="I61" s="111"/>
      <c r="J61" s="112"/>
      <c r="K61" s="113"/>
    </row>
    <row r="62" spans="1:11" s="1" customFormat="1" x14ac:dyDescent="0.2">
      <c r="A62" s="15"/>
      <c r="B62" s="16"/>
      <c r="C62" s="117"/>
      <c r="D62" s="84"/>
      <c r="E62" s="111"/>
      <c r="F62" s="111"/>
      <c r="G62" s="111"/>
      <c r="H62" s="111"/>
      <c r="I62" s="111"/>
      <c r="J62" s="112"/>
      <c r="K62" s="113"/>
    </row>
    <row r="63" spans="1:11" s="1" customFormat="1" x14ac:dyDescent="0.2">
      <c r="A63" s="15"/>
      <c r="B63" s="16"/>
      <c r="C63" s="117"/>
      <c r="D63" s="84"/>
      <c r="E63" s="111"/>
      <c r="F63" s="111"/>
      <c r="G63" s="111"/>
      <c r="H63" s="111"/>
      <c r="I63" s="111"/>
      <c r="J63" s="112"/>
      <c r="K63" s="113"/>
    </row>
    <row r="64" spans="1:11" s="1" customFormat="1" x14ac:dyDescent="0.2">
      <c r="A64" s="15"/>
      <c r="B64" s="16"/>
      <c r="C64" s="117"/>
      <c r="D64" s="84"/>
      <c r="E64" s="111"/>
      <c r="F64" s="111"/>
      <c r="G64" s="111"/>
      <c r="H64" s="111"/>
      <c r="I64" s="111"/>
      <c r="J64" s="112"/>
      <c r="K64" s="113"/>
    </row>
    <row r="65" spans="1:11" s="1" customFormat="1" x14ac:dyDescent="0.2">
      <c r="A65" s="15"/>
      <c r="B65" s="16"/>
      <c r="C65" s="117"/>
      <c r="D65" s="84"/>
      <c r="E65" s="111"/>
      <c r="F65" s="111"/>
      <c r="G65" s="111"/>
      <c r="H65" s="111"/>
      <c r="I65" s="111"/>
      <c r="J65" s="112"/>
      <c r="K65" s="113"/>
    </row>
    <row r="66" spans="1:11" s="1" customFormat="1" x14ac:dyDescent="0.2">
      <c r="A66" s="15"/>
      <c r="B66" s="16"/>
      <c r="C66" s="117"/>
      <c r="D66" s="84"/>
      <c r="E66" s="111"/>
      <c r="F66" s="111"/>
      <c r="G66" s="111"/>
      <c r="H66" s="111"/>
      <c r="I66" s="111"/>
      <c r="J66" s="112"/>
      <c r="K66" s="113"/>
    </row>
    <row r="67" spans="1:11" s="1" customFormat="1" x14ac:dyDescent="0.2">
      <c r="A67" s="15"/>
      <c r="B67" s="16"/>
      <c r="C67" s="117"/>
      <c r="D67" s="84"/>
      <c r="E67" s="111"/>
      <c r="F67" s="111"/>
      <c r="G67" s="111"/>
      <c r="H67" s="111"/>
      <c r="I67" s="111"/>
      <c r="J67" s="112"/>
      <c r="K67" s="113"/>
    </row>
    <row r="68" spans="1:11" s="1" customFormat="1" x14ac:dyDescent="0.2">
      <c r="A68" s="15"/>
      <c r="B68" s="16"/>
      <c r="C68" s="117"/>
      <c r="D68" s="84"/>
      <c r="E68" s="111"/>
      <c r="F68" s="111"/>
      <c r="G68" s="111"/>
      <c r="H68" s="111"/>
      <c r="I68" s="111"/>
      <c r="J68" s="112"/>
      <c r="K68" s="113"/>
    </row>
    <row r="69" spans="1:11" s="1" customFormat="1" x14ac:dyDescent="0.2">
      <c r="A69" s="15"/>
      <c r="B69" s="16"/>
      <c r="C69" s="117"/>
      <c r="D69" s="84"/>
      <c r="E69" s="111"/>
      <c r="F69" s="111"/>
      <c r="G69" s="111"/>
      <c r="H69" s="111"/>
      <c r="I69" s="111"/>
      <c r="J69" s="112"/>
      <c r="K69" s="113"/>
    </row>
    <row r="70" spans="1:11" s="1" customFormat="1" x14ac:dyDescent="0.2">
      <c r="A70" s="15"/>
      <c r="B70" s="16"/>
      <c r="C70" s="117"/>
      <c r="D70" s="84"/>
      <c r="E70" s="111"/>
      <c r="F70" s="111"/>
      <c r="G70" s="111"/>
      <c r="H70" s="111"/>
      <c r="I70" s="111"/>
      <c r="J70" s="112"/>
      <c r="K70" s="113"/>
    </row>
    <row r="71" spans="1:11" s="1" customFormat="1" x14ac:dyDescent="0.2">
      <c r="A71" s="15"/>
      <c r="B71" s="16"/>
      <c r="C71" s="117"/>
      <c r="D71" s="84"/>
      <c r="E71" s="111"/>
      <c r="F71" s="111"/>
      <c r="G71" s="111"/>
      <c r="H71" s="111"/>
      <c r="I71" s="111"/>
      <c r="J71" s="112"/>
      <c r="K71" s="113"/>
    </row>
    <row r="72" spans="1:11" s="1" customFormat="1" x14ac:dyDescent="0.2">
      <c r="A72" s="15"/>
      <c r="B72" s="16"/>
      <c r="C72" s="117"/>
      <c r="D72" s="84"/>
      <c r="E72" s="111"/>
      <c r="F72" s="111"/>
      <c r="G72" s="111"/>
      <c r="H72" s="111"/>
      <c r="I72" s="111"/>
      <c r="J72" s="112"/>
      <c r="K72" s="113"/>
    </row>
    <row r="73" spans="1:11" s="1" customFormat="1" x14ac:dyDescent="0.2">
      <c r="A73" s="15"/>
      <c r="B73" s="16"/>
      <c r="C73" s="117"/>
      <c r="D73" s="84"/>
      <c r="E73" s="111"/>
      <c r="F73" s="111"/>
      <c r="G73" s="111"/>
      <c r="H73" s="111"/>
      <c r="I73" s="111"/>
      <c r="J73" s="112"/>
      <c r="K73" s="113"/>
    </row>
    <row r="74" spans="1:11" s="1" customFormat="1" x14ac:dyDescent="0.2">
      <c r="A74" s="15"/>
      <c r="B74" s="16"/>
      <c r="C74" s="117"/>
      <c r="D74" s="84"/>
      <c r="E74" s="111"/>
      <c r="F74" s="111"/>
      <c r="G74" s="111"/>
      <c r="H74" s="111"/>
      <c r="I74" s="111"/>
      <c r="J74" s="112"/>
      <c r="K74" s="113"/>
    </row>
    <row r="75" spans="1:11" s="1" customFormat="1" x14ac:dyDescent="0.2">
      <c r="A75" s="15"/>
      <c r="B75" s="16"/>
      <c r="C75" s="117"/>
      <c r="D75" s="84"/>
      <c r="E75" s="111"/>
      <c r="F75" s="111"/>
      <c r="G75" s="111"/>
      <c r="H75" s="111"/>
      <c r="I75" s="111"/>
      <c r="J75" s="112"/>
      <c r="K75" s="113"/>
    </row>
    <row r="76" spans="1:11" s="1" customFormat="1" x14ac:dyDescent="0.2">
      <c r="A76" s="15"/>
      <c r="B76" s="16"/>
      <c r="C76" s="117"/>
      <c r="D76" s="84"/>
      <c r="E76" s="111"/>
      <c r="F76" s="111"/>
      <c r="G76" s="111"/>
      <c r="H76" s="111"/>
      <c r="I76" s="111"/>
      <c r="J76" s="112"/>
      <c r="K76" s="113"/>
    </row>
    <row r="77" spans="1:11" s="1" customFormat="1" x14ac:dyDescent="0.2">
      <c r="A77" s="15"/>
      <c r="B77" s="16"/>
      <c r="C77" s="117"/>
      <c r="D77" s="84"/>
      <c r="E77" s="111"/>
      <c r="F77" s="111"/>
      <c r="G77" s="111"/>
      <c r="H77" s="111"/>
      <c r="I77" s="111"/>
      <c r="J77" s="112"/>
      <c r="K77" s="113"/>
    </row>
    <row r="78" spans="1:11" s="1" customFormat="1" x14ac:dyDescent="0.2">
      <c r="A78" s="15"/>
      <c r="B78" s="16"/>
      <c r="C78" s="117"/>
      <c r="D78" s="84"/>
      <c r="E78" s="111"/>
      <c r="F78" s="111"/>
      <c r="G78" s="111"/>
      <c r="H78" s="111"/>
      <c r="I78" s="111"/>
      <c r="J78" s="112"/>
      <c r="K78" s="113"/>
    </row>
    <row r="79" spans="1:11" s="1" customFormat="1" x14ac:dyDescent="0.2">
      <c r="A79" s="15"/>
      <c r="B79" s="16"/>
      <c r="C79" s="117"/>
      <c r="D79" s="84"/>
      <c r="E79" s="111"/>
      <c r="F79" s="111"/>
      <c r="G79" s="111"/>
      <c r="H79" s="111"/>
      <c r="I79" s="111"/>
      <c r="J79" s="112"/>
      <c r="K79" s="113"/>
    </row>
    <row r="80" spans="1:11" s="1" customFormat="1" x14ac:dyDescent="0.2">
      <c r="A80" s="15"/>
      <c r="B80" s="16"/>
      <c r="C80" s="117"/>
      <c r="D80" s="84"/>
      <c r="E80" s="111"/>
      <c r="F80" s="111"/>
      <c r="G80" s="111"/>
      <c r="H80" s="111"/>
      <c r="I80" s="111"/>
      <c r="J80" s="112"/>
      <c r="K80" s="113"/>
    </row>
    <row r="81" spans="1:11" s="1" customFormat="1" x14ac:dyDescent="0.2">
      <c r="A81" s="15"/>
      <c r="B81" s="16"/>
      <c r="C81" s="117"/>
      <c r="D81" s="84"/>
      <c r="E81" s="111"/>
      <c r="F81" s="111"/>
      <c r="G81" s="111"/>
      <c r="H81" s="111"/>
      <c r="I81" s="111"/>
      <c r="J81" s="112"/>
      <c r="K81" s="113"/>
    </row>
    <row r="82" spans="1:11" s="1" customFormat="1" x14ac:dyDescent="0.2">
      <c r="A82" s="15"/>
      <c r="B82" s="16"/>
      <c r="C82" s="117"/>
      <c r="D82" s="84"/>
      <c r="E82" s="111"/>
      <c r="F82" s="111"/>
      <c r="G82" s="111"/>
      <c r="H82" s="111"/>
      <c r="I82" s="111"/>
      <c r="J82" s="112"/>
      <c r="K82" s="113"/>
    </row>
    <row r="83" spans="1:11" s="1" customFormat="1" x14ac:dyDescent="0.2">
      <c r="A83" s="15"/>
      <c r="B83" s="16"/>
      <c r="C83" s="117"/>
      <c r="D83" s="84"/>
      <c r="E83" s="111"/>
      <c r="F83" s="111"/>
      <c r="G83" s="111"/>
      <c r="H83" s="111"/>
      <c r="I83" s="111"/>
      <c r="J83" s="112"/>
      <c r="K83" s="113"/>
    </row>
    <row r="84" spans="1:11" s="1" customFormat="1" x14ac:dyDescent="0.2">
      <c r="A84" s="15"/>
      <c r="B84" s="16"/>
      <c r="C84" s="117"/>
      <c r="D84" s="84"/>
      <c r="E84" s="111"/>
      <c r="F84" s="111"/>
      <c r="G84" s="111"/>
      <c r="H84" s="111"/>
      <c r="I84" s="111"/>
      <c r="J84" s="112"/>
      <c r="K84" s="113"/>
    </row>
    <row r="85" spans="1:11" s="1" customFormat="1" x14ac:dyDescent="0.2">
      <c r="A85" s="15"/>
      <c r="B85" s="16"/>
      <c r="C85" s="117"/>
      <c r="D85" s="84"/>
      <c r="E85" s="111"/>
      <c r="F85" s="111"/>
      <c r="G85" s="111"/>
      <c r="H85" s="111"/>
      <c r="I85" s="111"/>
      <c r="J85" s="112"/>
      <c r="K85" s="113"/>
    </row>
    <row r="86" spans="1:11" s="1" customFormat="1" x14ac:dyDescent="0.2">
      <c r="A86" s="15"/>
      <c r="B86" s="16"/>
      <c r="C86" s="117"/>
      <c r="D86" s="84"/>
      <c r="E86" s="111"/>
      <c r="F86" s="111"/>
      <c r="G86" s="111"/>
      <c r="H86" s="111"/>
      <c r="I86" s="111"/>
      <c r="J86" s="112"/>
      <c r="K86" s="113"/>
    </row>
    <row r="87" spans="1:11" s="1" customFormat="1" x14ac:dyDescent="0.2">
      <c r="A87" s="15"/>
      <c r="B87" s="16"/>
      <c r="C87" s="117"/>
      <c r="D87" s="84"/>
      <c r="E87" s="111"/>
      <c r="F87" s="111"/>
      <c r="G87" s="111"/>
      <c r="H87" s="111"/>
      <c r="I87" s="111"/>
      <c r="J87" s="112"/>
      <c r="K87" s="113"/>
    </row>
    <row r="88" spans="1:11" s="1" customFormat="1" x14ac:dyDescent="0.2">
      <c r="A88" s="15"/>
      <c r="B88" s="16"/>
      <c r="C88" s="117"/>
      <c r="D88" s="84"/>
      <c r="E88" s="111"/>
      <c r="F88" s="111"/>
      <c r="G88" s="111"/>
      <c r="H88" s="111"/>
      <c r="I88" s="111"/>
      <c r="J88" s="112"/>
      <c r="K88" s="113"/>
    </row>
    <row r="89" spans="1:11" s="1" customFormat="1" x14ac:dyDescent="0.2">
      <c r="A89" s="15"/>
      <c r="B89" s="16"/>
      <c r="C89" s="117"/>
      <c r="D89" s="84"/>
      <c r="E89" s="111"/>
      <c r="F89" s="111"/>
      <c r="G89" s="111"/>
      <c r="H89" s="111"/>
      <c r="I89" s="111"/>
      <c r="J89" s="112"/>
      <c r="K89" s="113"/>
    </row>
    <row r="90" spans="1:11" s="1" customFormat="1" x14ac:dyDescent="0.2">
      <c r="A90" s="15"/>
      <c r="B90" s="16"/>
      <c r="C90" s="117"/>
      <c r="D90" s="84"/>
      <c r="E90" s="111"/>
      <c r="F90" s="111"/>
      <c r="G90" s="111"/>
      <c r="H90" s="111"/>
      <c r="I90" s="111"/>
      <c r="J90" s="112"/>
      <c r="K90" s="113"/>
    </row>
    <row r="91" spans="1:11" s="1" customFormat="1" x14ac:dyDescent="0.2">
      <c r="A91" s="15"/>
      <c r="B91" s="16"/>
      <c r="C91" s="117"/>
      <c r="D91" s="84"/>
      <c r="E91" s="111"/>
      <c r="F91" s="111"/>
      <c r="G91" s="111"/>
      <c r="H91" s="111"/>
      <c r="I91" s="111"/>
      <c r="J91" s="112"/>
      <c r="K91" s="113"/>
    </row>
    <row r="92" spans="1:11" s="1" customFormat="1" x14ac:dyDescent="0.2">
      <c r="A92" s="15"/>
      <c r="B92" s="16"/>
      <c r="C92" s="117"/>
      <c r="D92" s="84"/>
      <c r="E92" s="111"/>
      <c r="F92" s="111"/>
      <c r="G92" s="111"/>
      <c r="H92" s="111"/>
      <c r="I92" s="111"/>
      <c r="J92" s="112"/>
      <c r="K92" s="113"/>
    </row>
    <row r="93" spans="1:11" s="1" customFormat="1" x14ac:dyDescent="0.2">
      <c r="A93" s="15"/>
      <c r="B93" s="16"/>
      <c r="C93" s="117"/>
      <c r="D93" s="84"/>
      <c r="E93" s="111"/>
      <c r="F93" s="111"/>
      <c r="G93" s="111"/>
      <c r="H93" s="111"/>
      <c r="I93" s="111"/>
      <c r="J93" s="112"/>
      <c r="K93" s="113"/>
    </row>
    <row r="94" spans="1:11" s="1" customFormat="1" x14ac:dyDescent="0.2">
      <c r="A94" s="15"/>
      <c r="B94" s="16"/>
      <c r="C94" s="117"/>
      <c r="D94" s="84"/>
      <c r="E94" s="111"/>
      <c r="F94" s="111"/>
      <c r="G94" s="111"/>
      <c r="H94" s="111"/>
      <c r="I94" s="111"/>
      <c r="J94" s="112"/>
      <c r="K94" s="113"/>
    </row>
    <row r="95" spans="1:11" s="1" customFormat="1" x14ac:dyDescent="0.2">
      <c r="A95" s="15"/>
      <c r="B95" s="16"/>
      <c r="C95" s="117"/>
      <c r="D95" s="84"/>
      <c r="E95" s="111"/>
      <c r="F95" s="111"/>
      <c r="G95" s="111"/>
      <c r="H95" s="111"/>
      <c r="I95" s="111"/>
      <c r="J95" s="112"/>
      <c r="K95" s="113"/>
    </row>
    <row r="96" spans="1:11" s="1" customFormat="1" x14ac:dyDescent="0.2">
      <c r="A96" s="15"/>
      <c r="B96" s="16"/>
      <c r="C96" s="117"/>
      <c r="D96" s="84"/>
      <c r="E96" s="111"/>
      <c r="F96" s="111"/>
      <c r="G96" s="111"/>
      <c r="H96" s="111"/>
      <c r="I96" s="111"/>
      <c r="J96" s="112"/>
      <c r="K96" s="113"/>
    </row>
    <row r="97" spans="1:11" s="1" customFormat="1" x14ac:dyDescent="0.2">
      <c r="A97" s="15"/>
      <c r="B97" s="16"/>
      <c r="C97" s="117"/>
      <c r="D97" s="84"/>
      <c r="E97" s="111"/>
      <c r="F97" s="111"/>
      <c r="G97" s="111"/>
      <c r="H97" s="111"/>
      <c r="I97" s="111"/>
      <c r="J97" s="112"/>
      <c r="K97" s="113"/>
    </row>
    <row r="98" spans="1:11" s="1" customFormat="1" x14ac:dyDescent="0.2">
      <c r="A98" s="15"/>
      <c r="B98" s="16"/>
      <c r="C98" s="117"/>
      <c r="D98" s="84"/>
      <c r="E98" s="111"/>
      <c r="F98" s="111"/>
      <c r="G98" s="111"/>
      <c r="H98" s="111"/>
      <c r="I98" s="111"/>
      <c r="J98" s="112"/>
      <c r="K98" s="113"/>
    </row>
    <row r="99" spans="1:11" s="1" customFormat="1" x14ac:dyDescent="0.2">
      <c r="A99" s="15"/>
      <c r="B99" s="16"/>
      <c r="C99" s="117"/>
      <c r="D99" s="84"/>
      <c r="E99" s="111"/>
      <c r="F99" s="111"/>
      <c r="G99" s="111"/>
      <c r="H99" s="111"/>
      <c r="I99" s="111"/>
      <c r="J99" s="112"/>
      <c r="K99" s="113"/>
    </row>
    <row r="100" spans="1:11" s="1" customFormat="1" x14ac:dyDescent="0.2">
      <c r="A100" s="15"/>
      <c r="B100" s="16"/>
      <c r="C100" s="117"/>
      <c r="D100" s="84"/>
      <c r="E100" s="111"/>
      <c r="F100" s="111"/>
      <c r="G100" s="111"/>
      <c r="H100" s="111"/>
      <c r="I100" s="111"/>
      <c r="J100" s="112"/>
      <c r="K100" s="113"/>
    </row>
    <row r="101" spans="1:11" s="1" customFormat="1" x14ac:dyDescent="0.2">
      <c r="A101" s="15"/>
      <c r="B101" s="16"/>
      <c r="C101" s="117"/>
      <c r="D101" s="84"/>
      <c r="E101" s="111"/>
      <c r="F101" s="111"/>
      <c r="G101" s="111"/>
      <c r="H101" s="111"/>
      <c r="I101" s="111"/>
      <c r="J101" s="112"/>
      <c r="K101" s="113"/>
    </row>
    <row r="102" spans="1:11" s="1" customFormat="1" x14ac:dyDescent="0.2">
      <c r="A102" s="15"/>
      <c r="B102" s="16"/>
      <c r="C102" s="117"/>
      <c r="D102" s="84"/>
      <c r="E102" s="111"/>
      <c r="F102" s="111"/>
      <c r="G102" s="111"/>
      <c r="H102" s="111"/>
      <c r="I102" s="111"/>
      <c r="J102" s="112"/>
      <c r="K102" s="113"/>
    </row>
    <row r="103" spans="1:11" s="1" customFormat="1" x14ac:dyDescent="0.2">
      <c r="A103" s="15"/>
      <c r="B103" s="16"/>
      <c r="C103" s="117"/>
      <c r="D103" s="84"/>
      <c r="E103" s="111"/>
      <c r="F103" s="111"/>
      <c r="G103" s="111"/>
      <c r="H103" s="111"/>
      <c r="I103" s="111"/>
      <c r="J103" s="112"/>
      <c r="K103" s="113"/>
    </row>
    <row r="104" spans="1:11" s="1" customFormat="1" x14ac:dyDescent="0.2">
      <c r="A104" s="15"/>
      <c r="B104" s="16"/>
      <c r="C104" s="117"/>
      <c r="D104" s="84"/>
      <c r="E104" s="111"/>
      <c r="F104" s="111"/>
      <c r="G104" s="111"/>
      <c r="H104" s="111"/>
      <c r="I104" s="111"/>
      <c r="J104" s="112"/>
      <c r="K104" s="113"/>
    </row>
    <row r="105" spans="1:11" s="1" customFormat="1" x14ac:dyDescent="0.2">
      <c r="A105" s="15"/>
      <c r="B105" s="16"/>
      <c r="C105" s="117"/>
      <c r="D105" s="84"/>
      <c r="E105" s="111"/>
      <c r="F105" s="111"/>
      <c r="G105" s="111"/>
      <c r="H105" s="111"/>
      <c r="I105" s="111"/>
      <c r="J105" s="112"/>
      <c r="K105" s="113"/>
    </row>
    <row r="106" spans="1:11" s="1" customFormat="1" x14ac:dyDescent="0.2">
      <c r="A106" s="15"/>
      <c r="B106" s="16"/>
      <c r="C106" s="117"/>
      <c r="D106" s="84"/>
      <c r="E106" s="111"/>
      <c r="F106" s="111"/>
      <c r="G106" s="111"/>
      <c r="H106" s="111"/>
      <c r="I106" s="111"/>
      <c r="J106" s="112"/>
      <c r="K106" s="113"/>
    </row>
    <row r="107" spans="1:11" s="1" customFormat="1" x14ac:dyDescent="0.2">
      <c r="A107" s="15"/>
      <c r="B107" s="16"/>
      <c r="C107" s="117"/>
      <c r="D107" s="84"/>
      <c r="E107" s="111"/>
      <c r="F107" s="111"/>
      <c r="G107" s="111"/>
      <c r="H107" s="111"/>
      <c r="I107" s="111"/>
      <c r="J107" s="112"/>
      <c r="K107" s="113"/>
    </row>
    <row r="108" spans="1:11" s="1" customFormat="1" x14ac:dyDescent="0.2">
      <c r="A108" s="15"/>
      <c r="B108" s="16"/>
      <c r="C108" s="117"/>
      <c r="D108" s="84"/>
      <c r="E108" s="111"/>
      <c r="F108" s="111"/>
      <c r="G108" s="111"/>
      <c r="H108" s="111"/>
      <c r="I108" s="111"/>
      <c r="J108" s="112"/>
      <c r="K108" s="113"/>
    </row>
    <row r="109" spans="1:11" s="1" customFormat="1" x14ac:dyDescent="0.2">
      <c r="A109" s="15"/>
      <c r="B109" s="16"/>
      <c r="C109" s="117"/>
      <c r="D109" s="84"/>
      <c r="E109" s="111"/>
      <c r="F109" s="111"/>
      <c r="G109" s="111"/>
      <c r="H109" s="111"/>
      <c r="I109" s="111"/>
      <c r="J109" s="112"/>
      <c r="K109" s="113"/>
    </row>
    <row r="110" spans="1:11" s="1" customFormat="1" x14ac:dyDescent="0.2">
      <c r="A110" s="15"/>
      <c r="B110" s="16"/>
      <c r="C110" s="117"/>
      <c r="D110" s="84"/>
      <c r="E110" s="111"/>
      <c r="F110" s="111"/>
      <c r="G110" s="111"/>
      <c r="H110" s="111"/>
      <c r="I110" s="111"/>
      <c r="J110" s="112"/>
      <c r="K110" s="113"/>
    </row>
    <row r="111" spans="1:11" s="1" customFormat="1" x14ac:dyDescent="0.2">
      <c r="A111" s="15"/>
      <c r="B111" s="16"/>
      <c r="C111" s="117"/>
      <c r="D111" s="84"/>
      <c r="E111" s="111"/>
      <c r="F111" s="111"/>
      <c r="G111" s="111"/>
      <c r="H111" s="111"/>
      <c r="I111" s="111"/>
      <c r="J111" s="112"/>
      <c r="K111" s="113"/>
    </row>
    <row r="112" spans="1:11" s="1" customFormat="1" x14ac:dyDescent="0.2">
      <c r="A112" s="15"/>
      <c r="B112" s="16"/>
      <c r="C112" s="117"/>
      <c r="D112" s="84"/>
      <c r="E112" s="111"/>
      <c r="F112" s="111"/>
      <c r="G112" s="111"/>
      <c r="H112" s="111"/>
      <c r="I112" s="111"/>
      <c r="J112" s="112"/>
      <c r="K112" s="113"/>
    </row>
    <row r="113" spans="1:11" s="1" customFormat="1" x14ac:dyDescent="0.2">
      <c r="A113" s="15"/>
      <c r="B113" s="16"/>
      <c r="C113" s="117"/>
      <c r="D113" s="84"/>
      <c r="E113" s="111"/>
      <c r="F113" s="111"/>
      <c r="G113" s="111"/>
      <c r="H113" s="111"/>
      <c r="I113" s="111"/>
      <c r="J113" s="112"/>
      <c r="K113" s="113"/>
    </row>
    <row r="114" spans="1:11" s="1" customFormat="1" x14ac:dyDescent="0.2">
      <c r="A114" s="15"/>
      <c r="B114" s="16"/>
      <c r="C114" s="117"/>
      <c r="D114" s="84"/>
      <c r="E114" s="111"/>
      <c r="F114" s="111"/>
      <c r="G114" s="111"/>
      <c r="H114" s="111"/>
      <c r="I114" s="111"/>
      <c r="J114" s="112"/>
      <c r="K114" s="113"/>
    </row>
    <row r="115" spans="1:11" s="1" customFormat="1" x14ac:dyDescent="0.2">
      <c r="A115" s="15"/>
      <c r="B115" s="16"/>
      <c r="C115" s="117"/>
      <c r="D115" s="84"/>
      <c r="E115" s="111"/>
      <c r="F115" s="111"/>
      <c r="G115" s="111"/>
      <c r="H115" s="111"/>
      <c r="I115" s="111"/>
      <c r="J115" s="112"/>
      <c r="K115" s="113"/>
    </row>
    <row r="116" spans="1:11" s="1" customFormat="1" x14ac:dyDescent="0.2">
      <c r="A116" s="15"/>
      <c r="B116" s="16"/>
      <c r="C116" s="117"/>
      <c r="D116" s="84"/>
      <c r="E116" s="111"/>
      <c r="F116" s="111"/>
      <c r="G116" s="111"/>
      <c r="H116" s="111"/>
      <c r="I116" s="111"/>
      <c r="J116" s="112"/>
      <c r="K116" s="113"/>
    </row>
    <row r="117" spans="1:11" s="1" customFormat="1" x14ac:dyDescent="0.2">
      <c r="A117" s="15"/>
      <c r="B117" s="16"/>
      <c r="C117" s="117"/>
      <c r="D117" s="84"/>
      <c r="E117" s="111"/>
      <c r="F117" s="111"/>
      <c r="G117" s="111"/>
      <c r="H117" s="111"/>
      <c r="I117" s="111"/>
      <c r="J117" s="112"/>
      <c r="K117" s="113"/>
    </row>
    <row r="118" spans="1:11" s="1" customFormat="1" x14ac:dyDescent="0.2">
      <c r="A118" s="15"/>
      <c r="B118" s="16"/>
      <c r="C118" s="117"/>
      <c r="D118" s="84"/>
      <c r="E118" s="111"/>
      <c r="F118" s="111"/>
      <c r="G118" s="111"/>
      <c r="H118" s="111"/>
      <c r="I118" s="111"/>
      <c r="J118" s="112"/>
      <c r="K118" s="113"/>
    </row>
    <row r="119" spans="1:11" s="1" customFormat="1" x14ac:dyDescent="0.2">
      <c r="A119" s="15"/>
      <c r="B119" s="16"/>
      <c r="C119" s="117"/>
      <c r="D119" s="84"/>
      <c r="E119" s="111"/>
      <c r="F119" s="111"/>
      <c r="G119" s="111"/>
      <c r="H119" s="111"/>
      <c r="I119" s="111"/>
      <c r="J119" s="112"/>
      <c r="K119" s="113"/>
    </row>
    <row r="120" spans="1:11" s="1" customFormat="1" x14ac:dyDescent="0.2">
      <c r="A120" s="15"/>
      <c r="B120" s="16"/>
      <c r="C120" s="117"/>
      <c r="D120" s="84"/>
      <c r="E120" s="111"/>
      <c r="F120" s="111"/>
      <c r="G120" s="111"/>
      <c r="H120" s="111"/>
      <c r="I120" s="111"/>
      <c r="J120" s="112"/>
      <c r="K120" s="113"/>
    </row>
    <row r="121" spans="1:11" s="1" customFormat="1" x14ac:dyDescent="0.2">
      <c r="A121" s="15"/>
      <c r="B121" s="16"/>
      <c r="C121" s="117"/>
      <c r="D121" s="84"/>
      <c r="E121" s="111"/>
      <c r="F121" s="111"/>
      <c r="G121" s="111"/>
      <c r="H121" s="111"/>
      <c r="I121" s="111"/>
      <c r="J121" s="112"/>
      <c r="K121" s="113"/>
    </row>
    <row r="122" spans="1:11" s="1" customFormat="1" x14ac:dyDescent="0.2">
      <c r="A122" s="15"/>
      <c r="B122" s="16"/>
      <c r="C122" s="117"/>
      <c r="D122" s="84"/>
      <c r="E122" s="111"/>
      <c r="F122" s="111"/>
      <c r="G122" s="111"/>
      <c r="H122" s="111"/>
      <c r="I122" s="111"/>
      <c r="J122" s="112"/>
      <c r="K122" s="113"/>
    </row>
    <row r="123" spans="1:11" s="1" customFormat="1" x14ac:dyDescent="0.2">
      <c r="A123" s="15"/>
      <c r="B123" s="16"/>
      <c r="C123" s="117"/>
      <c r="D123" s="84"/>
      <c r="E123" s="111"/>
      <c r="F123" s="111"/>
      <c r="G123" s="111"/>
      <c r="H123" s="111"/>
      <c r="I123" s="111"/>
      <c r="J123" s="112"/>
      <c r="K123" s="113"/>
    </row>
    <row r="124" spans="1:11" s="1" customFormat="1" x14ac:dyDescent="0.2">
      <c r="A124" s="15"/>
      <c r="B124" s="16"/>
      <c r="C124" s="117"/>
      <c r="D124" s="84"/>
      <c r="E124" s="111"/>
      <c r="F124" s="111"/>
      <c r="G124" s="111"/>
      <c r="H124" s="111"/>
      <c r="I124" s="111"/>
      <c r="J124" s="112"/>
      <c r="K124" s="113"/>
    </row>
    <row r="125" spans="1:11" s="1" customFormat="1" x14ac:dyDescent="0.2">
      <c r="A125" s="15"/>
      <c r="B125" s="16"/>
      <c r="C125" s="117"/>
      <c r="D125" s="84"/>
      <c r="E125" s="111"/>
      <c r="F125" s="111"/>
      <c r="G125" s="111"/>
      <c r="H125" s="111"/>
      <c r="I125" s="111"/>
      <c r="J125" s="112"/>
      <c r="K125" s="113"/>
    </row>
    <row r="126" spans="1:11" s="1" customFormat="1" x14ac:dyDescent="0.2">
      <c r="A126" s="15"/>
      <c r="B126" s="16"/>
      <c r="C126" s="117"/>
      <c r="D126" s="84"/>
      <c r="E126" s="111"/>
      <c r="F126" s="111"/>
      <c r="G126" s="111"/>
      <c r="H126" s="111"/>
      <c r="I126" s="111"/>
      <c r="J126" s="112"/>
      <c r="K126" s="113"/>
    </row>
    <row r="127" spans="1:11" s="1" customFormat="1" x14ac:dyDescent="0.2">
      <c r="A127" s="15"/>
      <c r="B127" s="16"/>
      <c r="C127" s="117"/>
      <c r="D127" s="84"/>
      <c r="E127" s="111"/>
      <c r="F127" s="111"/>
      <c r="G127" s="111"/>
      <c r="H127" s="111"/>
      <c r="I127" s="111"/>
      <c r="J127" s="112"/>
      <c r="K127" s="113"/>
    </row>
    <row r="128" spans="1:11" s="1" customFormat="1" x14ac:dyDescent="0.2">
      <c r="A128" s="15"/>
      <c r="B128" s="16"/>
      <c r="C128" s="117"/>
      <c r="D128" s="84"/>
      <c r="E128" s="111"/>
      <c r="F128" s="111"/>
      <c r="G128" s="111"/>
      <c r="H128" s="111"/>
      <c r="I128" s="111"/>
      <c r="J128" s="112"/>
      <c r="K128" s="113"/>
    </row>
    <row r="129" spans="1:11" s="1" customFormat="1" x14ac:dyDescent="0.2">
      <c r="A129" s="15"/>
      <c r="B129" s="16"/>
      <c r="C129" s="117"/>
      <c r="D129" s="84"/>
      <c r="E129" s="111"/>
      <c r="F129" s="111"/>
      <c r="G129" s="111"/>
      <c r="H129" s="111"/>
      <c r="I129" s="111"/>
      <c r="J129" s="112"/>
      <c r="K129" s="113"/>
    </row>
    <row r="130" spans="1:11" s="1" customFormat="1" x14ac:dyDescent="0.2">
      <c r="A130" s="15"/>
      <c r="B130" s="16"/>
      <c r="C130" s="117"/>
      <c r="D130" s="84"/>
      <c r="E130" s="111"/>
      <c r="F130" s="111"/>
      <c r="G130" s="111"/>
      <c r="H130" s="111"/>
      <c r="I130" s="111"/>
      <c r="J130" s="112"/>
      <c r="K130" s="113"/>
    </row>
    <row r="131" spans="1:11" s="1" customFormat="1" x14ac:dyDescent="0.2">
      <c r="A131" s="15"/>
      <c r="B131" s="16"/>
      <c r="C131" s="117"/>
      <c r="D131" s="84"/>
      <c r="E131" s="111"/>
      <c r="F131" s="111"/>
      <c r="G131" s="111"/>
      <c r="H131" s="111"/>
      <c r="I131" s="111"/>
      <c r="J131" s="112"/>
      <c r="K131" s="113"/>
    </row>
    <row r="132" spans="1:11" s="1" customFormat="1" x14ac:dyDescent="0.2">
      <c r="A132" s="15"/>
      <c r="B132" s="16"/>
      <c r="C132" s="117"/>
      <c r="D132" s="84"/>
      <c r="E132" s="111"/>
      <c r="F132" s="111"/>
      <c r="G132" s="111"/>
      <c r="H132" s="111"/>
      <c r="I132" s="111"/>
      <c r="J132" s="112"/>
      <c r="K132" s="113"/>
    </row>
    <row r="133" spans="1:11" s="1" customFormat="1" x14ac:dyDescent="0.2">
      <c r="A133" s="15"/>
      <c r="B133" s="16"/>
      <c r="C133" s="117"/>
      <c r="D133" s="84"/>
      <c r="E133" s="111"/>
      <c r="F133" s="111"/>
      <c r="G133" s="111"/>
      <c r="H133" s="111"/>
      <c r="I133" s="111"/>
      <c r="J133" s="112"/>
      <c r="K133" s="113"/>
    </row>
    <row r="134" spans="1:11" s="1" customFormat="1" x14ac:dyDescent="0.2">
      <c r="A134" s="15"/>
      <c r="B134" s="16"/>
      <c r="C134" s="117"/>
      <c r="D134" s="84"/>
      <c r="E134" s="111"/>
      <c r="F134" s="111"/>
      <c r="G134" s="111"/>
      <c r="H134" s="111"/>
      <c r="I134" s="111"/>
      <c r="J134" s="112"/>
      <c r="K134" s="113"/>
    </row>
    <row r="135" spans="1:11" s="1" customFormat="1" x14ac:dyDescent="0.2">
      <c r="A135" s="15"/>
      <c r="B135" s="16"/>
      <c r="C135" s="117"/>
      <c r="D135" s="84"/>
      <c r="E135" s="111"/>
      <c r="F135" s="111"/>
      <c r="G135" s="111"/>
      <c r="H135" s="111"/>
      <c r="I135" s="111"/>
      <c r="J135" s="112"/>
      <c r="K135" s="113"/>
    </row>
    <row r="136" spans="1:11" s="1" customFormat="1" x14ac:dyDescent="0.2">
      <c r="A136" s="15"/>
      <c r="B136" s="16"/>
      <c r="C136" s="117"/>
      <c r="D136" s="84"/>
      <c r="E136" s="111"/>
      <c r="F136" s="111"/>
      <c r="G136" s="111"/>
      <c r="H136" s="111"/>
      <c r="I136" s="111"/>
      <c r="J136" s="112"/>
      <c r="K136" s="113"/>
    </row>
    <row r="137" spans="1:11" s="1" customFormat="1" x14ac:dyDescent="0.2">
      <c r="A137" s="15"/>
      <c r="B137" s="16"/>
      <c r="C137" s="117"/>
      <c r="D137" s="84"/>
      <c r="E137" s="111"/>
      <c r="F137" s="111"/>
      <c r="G137" s="111"/>
      <c r="H137" s="111"/>
      <c r="I137" s="111"/>
      <c r="J137" s="112"/>
      <c r="K137" s="113"/>
    </row>
    <row r="138" spans="1:11" s="1" customFormat="1" x14ac:dyDescent="0.2">
      <c r="A138" s="15"/>
      <c r="B138" s="16"/>
      <c r="C138" s="117"/>
      <c r="D138" s="84"/>
      <c r="E138" s="111"/>
      <c r="F138" s="111"/>
      <c r="G138" s="111"/>
      <c r="H138" s="111"/>
      <c r="I138" s="111"/>
      <c r="J138" s="112"/>
      <c r="K138" s="113"/>
    </row>
    <row r="139" spans="1:11" s="1" customFormat="1" x14ac:dyDescent="0.2">
      <c r="A139" s="15"/>
      <c r="B139" s="16"/>
      <c r="C139" s="117"/>
      <c r="D139" s="84"/>
      <c r="E139" s="111"/>
      <c r="F139" s="111"/>
      <c r="G139" s="111"/>
      <c r="H139" s="111"/>
      <c r="I139" s="111"/>
      <c r="J139" s="112"/>
      <c r="K139" s="113"/>
    </row>
    <row r="140" spans="1:11" s="1" customFormat="1" x14ac:dyDescent="0.2">
      <c r="A140" s="15"/>
      <c r="B140" s="16"/>
      <c r="C140" s="117"/>
      <c r="D140" s="84"/>
      <c r="E140" s="111"/>
      <c r="F140" s="111"/>
      <c r="G140" s="111"/>
      <c r="H140" s="111"/>
      <c r="I140" s="111"/>
      <c r="J140" s="112"/>
      <c r="K140" s="113"/>
    </row>
    <row r="141" spans="1:11" s="1" customFormat="1" x14ac:dyDescent="0.2">
      <c r="A141" s="15"/>
      <c r="B141" s="16"/>
      <c r="C141" s="117"/>
      <c r="D141" s="84"/>
      <c r="E141" s="111"/>
      <c r="F141" s="111"/>
      <c r="G141" s="111"/>
      <c r="H141" s="111"/>
      <c r="I141" s="111"/>
      <c r="J141" s="112"/>
      <c r="K141" s="113"/>
    </row>
    <row r="142" spans="1:11" s="1" customFormat="1" x14ac:dyDescent="0.2">
      <c r="A142" s="15"/>
      <c r="B142" s="16"/>
      <c r="C142" s="117"/>
      <c r="D142" s="84"/>
      <c r="E142" s="111"/>
      <c r="F142" s="111"/>
      <c r="G142" s="111"/>
      <c r="H142" s="111"/>
      <c r="I142" s="111"/>
      <c r="J142" s="112"/>
      <c r="K142" s="113"/>
    </row>
    <row r="143" spans="1:11" s="1" customFormat="1" x14ac:dyDescent="0.2">
      <c r="A143" s="15"/>
      <c r="B143" s="16"/>
      <c r="C143" s="117"/>
      <c r="D143" s="84"/>
      <c r="E143" s="111"/>
      <c r="F143" s="111"/>
      <c r="G143" s="111"/>
      <c r="H143" s="111"/>
      <c r="I143" s="111"/>
      <c r="J143" s="112"/>
      <c r="K143" s="113"/>
    </row>
    <row r="144" spans="1:11" s="1" customFormat="1" x14ac:dyDescent="0.2">
      <c r="A144" s="15"/>
      <c r="B144" s="16"/>
      <c r="C144" s="117"/>
      <c r="D144" s="84"/>
      <c r="E144" s="111"/>
      <c r="F144" s="111"/>
      <c r="G144" s="111"/>
      <c r="H144" s="111"/>
      <c r="I144" s="111"/>
      <c r="J144" s="112"/>
      <c r="K144" s="113"/>
    </row>
    <row r="145" spans="1:11" s="1" customFormat="1" x14ac:dyDescent="0.2">
      <c r="A145" s="15"/>
      <c r="B145" s="16"/>
      <c r="C145" s="117"/>
      <c r="D145" s="84"/>
      <c r="E145" s="111"/>
      <c r="F145" s="111"/>
      <c r="G145" s="111"/>
      <c r="H145" s="111"/>
      <c r="I145" s="111"/>
      <c r="J145" s="112"/>
      <c r="K145" s="113"/>
    </row>
    <row r="146" spans="1:11" s="1" customFormat="1" x14ac:dyDescent="0.2">
      <c r="A146" s="15"/>
      <c r="B146" s="16"/>
      <c r="C146" s="117"/>
      <c r="D146" s="84"/>
      <c r="E146" s="111"/>
      <c r="F146" s="111"/>
      <c r="G146" s="111"/>
      <c r="H146" s="111"/>
      <c r="I146" s="111"/>
      <c r="J146" s="112"/>
      <c r="K146" s="113"/>
    </row>
    <row r="147" spans="1:11" s="1" customFormat="1" x14ac:dyDescent="0.2">
      <c r="A147" s="15"/>
      <c r="B147" s="16"/>
      <c r="C147" s="117"/>
      <c r="D147" s="84"/>
      <c r="E147" s="111"/>
      <c r="F147" s="111"/>
      <c r="G147" s="111"/>
      <c r="H147" s="111"/>
      <c r="I147" s="111"/>
      <c r="J147" s="112"/>
      <c r="K147" s="113"/>
    </row>
    <row r="148" spans="1:11" s="1" customFormat="1" x14ac:dyDescent="0.2">
      <c r="A148" s="15"/>
      <c r="B148" s="16"/>
      <c r="C148" s="117"/>
      <c r="D148" s="84"/>
      <c r="E148" s="111"/>
      <c r="F148" s="111"/>
      <c r="G148" s="111"/>
      <c r="H148" s="111"/>
      <c r="I148" s="111"/>
      <c r="J148" s="112"/>
      <c r="K148" s="113"/>
    </row>
    <row r="149" spans="1:11" s="1" customFormat="1" x14ac:dyDescent="0.2">
      <c r="A149" s="15"/>
      <c r="B149" s="16"/>
      <c r="C149" s="117"/>
      <c r="D149" s="84"/>
      <c r="E149" s="111"/>
      <c r="F149" s="111"/>
      <c r="G149" s="111"/>
      <c r="H149" s="111"/>
      <c r="I149" s="111"/>
      <c r="J149" s="112"/>
      <c r="K149" s="113"/>
    </row>
    <row r="150" spans="1:11" x14ac:dyDescent="0.2">
      <c r="C150" s="117"/>
      <c r="D150" s="84"/>
      <c r="E150" s="111"/>
      <c r="F150" s="111"/>
      <c r="G150" s="111"/>
      <c r="H150" s="111"/>
      <c r="I150" s="111"/>
    </row>
    <row r="151" spans="1:11" x14ac:dyDescent="0.2">
      <c r="C151" s="117"/>
      <c r="D151" s="84"/>
      <c r="E151" s="111"/>
      <c r="F151" s="111"/>
      <c r="G151" s="111"/>
      <c r="H151" s="111"/>
      <c r="I151" s="111"/>
    </row>
    <row r="152" spans="1:11" x14ac:dyDescent="0.2">
      <c r="C152" s="117"/>
      <c r="D152" s="84"/>
      <c r="E152" s="111"/>
      <c r="F152" s="111"/>
      <c r="G152" s="111"/>
      <c r="H152" s="111"/>
      <c r="I152" s="111"/>
    </row>
    <row r="153" spans="1:11" x14ac:dyDescent="0.2">
      <c r="C153" s="117"/>
      <c r="D153" s="84"/>
      <c r="E153" s="111"/>
      <c r="F153" s="111"/>
      <c r="G153" s="111"/>
      <c r="H153" s="111"/>
      <c r="I153" s="111"/>
    </row>
    <row r="154" spans="1:11" x14ac:dyDescent="0.2">
      <c r="C154" s="117"/>
      <c r="D154" s="84"/>
      <c r="E154" s="111"/>
      <c r="F154" s="111"/>
      <c r="G154" s="111"/>
      <c r="H154" s="111"/>
      <c r="I154" s="111"/>
    </row>
    <row r="155" spans="1:11" x14ac:dyDescent="0.2">
      <c r="C155" s="117"/>
      <c r="D155" s="84"/>
      <c r="E155" s="111"/>
      <c r="F155" s="111"/>
      <c r="G155" s="111"/>
      <c r="H155" s="111"/>
      <c r="I155" s="111"/>
    </row>
    <row r="156" spans="1:11" x14ac:dyDescent="0.2">
      <c r="C156" s="117"/>
      <c r="D156" s="84"/>
      <c r="E156" s="111"/>
      <c r="F156" s="111"/>
      <c r="G156" s="111"/>
      <c r="H156" s="111"/>
      <c r="I156" s="111"/>
    </row>
    <row r="157" spans="1:11" x14ac:dyDescent="0.2">
      <c r="C157" s="117"/>
      <c r="D157" s="84"/>
      <c r="E157" s="111"/>
      <c r="F157" s="111"/>
      <c r="G157" s="111"/>
      <c r="H157" s="111"/>
      <c r="I157" s="111"/>
    </row>
    <row r="158" spans="1:11" x14ac:dyDescent="0.2">
      <c r="C158" s="117"/>
      <c r="D158" s="84"/>
      <c r="E158" s="111"/>
      <c r="F158" s="111"/>
      <c r="G158" s="111"/>
      <c r="H158" s="111"/>
      <c r="I158" s="111"/>
    </row>
    <row r="159" spans="1:11" x14ac:dyDescent="0.2">
      <c r="C159" s="117"/>
      <c r="D159" s="84"/>
      <c r="E159" s="111"/>
      <c r="F159" s="111"/>
      <c r="G159" s="111"/>
      <c r="H159" s="111"/>
      <c r="I159" s="111"/>
    </row>
    <row r="160" spans="1:11" x14ac:dyDescent="0.2">
      <c r="C160" s="117"/>
      <c r="D160" s="84"/>
      <c r="E160" s="111"/>
      <c r="F160" s="111"/>
      <c r="G160" s="111"/>
      <c r="H160" s="111"/>
      <c r="I160" s="111"/>
    </row>
    <row r="161" spans="3:9" x14ac:dyDescent="0.2">
      <c r="C161" s="117"/>
      <c r="D161" s="84"/>
      <c r="E161" s="111"/>
      <c r="F161" s="111"/>
      <c r="G161" s="111"/>
      <c r="H161" s="111"/>
      <c r="I161" s="111"/>
    </row>
    <row r="162" spans="3:9" x14ac:dyDescent="0.2">
      <c r="C162" s="117"/>
      <c r="D162" s="84"/>
      <c r="E162" s="111"/>
      <c r="F162" s="111"/>
      <c r="G162" s="111"/>
      <c r="H162" s="111"/>
      <c r="I162" s="111"/>
    </row>
    <row r="163" spans="3:9" x14ac:dyDescent="0.2">
      <c r="C163" s="117"/>
      <c r="D163" s="84"/>
      <c r="E163" s="111"/>
      <c r="F163" s="111"/>
      <c r="G163" s="111"/>
      <c r="H163" s="111"/>
      <c r="I163" s="111"/>
    </row>
    <row r="164" spans="3:9" x14ac:dyDescent="0.2">
      <c r="C164" s="117"/>
      <c r="D164" s="84"/>
      <c r="E164" s="111"/>
      <c r="F164" s="111"/>
      <c r="G164" s="111"/>
      <c r="H164" s="111"/>
      <c r="I164" s="111"/>
    </row>
    <row r="165" spans="3:9" x14ac:dyDescent="0.2">
      <c r="C165" s="117"/>
      <c r="D165" s="84"/>
      <c r="E165" s="111"/>
      <c r="F165" s="111"/>
      <c r="G165" s="111"/>
      <c r="H165" s="111"/>
      <c r="I165" s="111"/>
    </row>
    <row r="166" spans="3:9" x14ac:dyDescent="0.2">
      <c r="C166" s="117"/>
      <c r="D166" s="84"/>
      <c r="E166" s="111"/>
      <c r="F166" s="111"/>
      <c r="G166" s="111"/>
      <c r="H166" s="111"/>
      <c r="I166" s="111"/>
    </row>
    <row r="167" spans="3:9" x14ac:dyDescent="0.2">
      <c r="C167" s="117"/>
      <c r="D167" s="84"/>
      <c r="E167" s="111"/>
      <c r="F167" s="111"/>
      <c r="G167" s="111"/>
      <c r="H167" s="111"/>
      <c r="I167" s="111"/>
    </row>
    <row r="168" spans="3:9" x14ac:dyDescent="0.2">
      <c r="C168" s="117"/>
      <c r="D168" s="84"/>
      <c r="E168" s="111"/>
      <c r="F168" s="111"/>
      <c r="G168" s="111"/>
      <c r="H168" s="111"/>
      <c r="I168" s="111"/>
    </row>
    <row r="169" spans="3:9" x14ac:dyDescent="0.2">
      <c r="C169" s="117"/>
      <c r="D169" s="84"/>
      <c r="E169" s="111"/>
      <c r="F169" s="111"/>
      <c r="G169" s="111"/>
      <c r="H169" s="111"/>
      <c r="I169" s="111"/>
    </row>
    <row r="170" spans="3:9" x14ac:dyDescent="0.2">
      <c r="C170" s="117"/>
      <c r="D170" s="84"/>
      <c r="E170" s="111"/>
      <c r="F170" s="111"/>
      <c r="G170" s="111"/>
      <c r="H170" s="111"/>
      <c r="I170" s="111"/>
    </row>
    <row r="171" spans="3:9" x14ac:dyDescent="0.2">
      <c r="C171" s="117"/>
      <c r="D171" s="84"/>
      <c r="E171" s="111"/>
      <c r="F171" s="111"/>
      <c r="G171" s="111"/>
      <c r="H171" s="111"/>
      <c r="I171" s="111"/>
    </row>
    <row r="172" spans="3:9" x14ac:dyDescent="0.2">
      <c r="C172" s="117"/>
      <c r="D172" s="84"/>
      <c r="E172" s="111"/>
      <c r="F172" s="111"/>
      <c r="G172" s="111"/>
      <c r="H172" s="111"/>
      <c r="I172" s="111"/>
    </row>
    <row r="173" spans="3:9" x14ac:dyDescent="0.2">
      <c r="C173" s="117"/>
      <c r="D173" s="84"/>
      <c r="E173" s="111"/>
      <c r="F173" s="111"/>
      <c r="G173" s="111"/>
      <c r="H173" s="111"/>
      <c r="I173" s="111"/>
    </row>
    <row r="174" spans="3:9" x14ac:dyDescent="0.2">
      <c r="C174" s="117"/>
      <c r="D174" s="84"/>
      <c r="E174" s="111"/>
      <c r="F174" s="111"/>
      <c r="G174" s="111"/>
      <c r="H174" s="111"/>
      <c r="I174" s="111"/>
    </row>
    <row r="175" spans="3:9" x14ac:dyDescent="0.2">
      <c r="C175" s="117"/>
      <c r="D175" s="84"/>
      <c r="E175" s="111"/>
      <c r="F175" s="111"/>
      <c r="G175" s="111"/>
      <c r="H175" s="111"/>
      <c r="I175" s="111"/>
    </row>
    <row r="176" spans="3:9" x14ac:dyDescent="0.2">
      <c r="C176" s="117"/>
      <c r="D176" s="84"/>
      <c r="E176" s="111"/>
      <c r="F176" s="111"/>
      <c r="G176" s="111"/>
      <c r="H176" s="111"/>
      <c r="I176" s="111"/>
    </row>
    <row r="177" spans="3:9" x14ac:dyDescent="0.2">
      <c r="C177" s="117"/>
      <c r="D177" s="84"/>
      <c r="E177" s="111"/>
      <c r="F177" s="111"/>
      <c r="G177" s="111"/>
      <c r="H177" s="111"/>
      <c r="I177" s="111"/>
    </row>
    <row r="178" spans="3:9" x14ac:dyDescent="0.2">
      <c r="C178" s="117"/>
      <c r="D178" s="84"/>
      <c r="E178" s="111"/>
      <c r="F178" s="111"/>
      <c r="G178" s="111"/>
      <c r="H178" s="111"/>
      <c r="I178" s="111"/>
    </row>
    <row r="179" spans="3:9" x14ac:dyDescent="0.2">
      <c r="C179" s="117"/>
      <c r="D179" s="84"/>
      <c r="E179" s="111"/>
      <c r="F179" s="111"/>
      <c r="G179" s="111"/>
      <c r="H179" s="111"/>
      <c r="I179" s="111"/>
    </row>
    <row r="180" spans="3:9" x14ac:dyDescent="0.2">
      <c r="C180" s="117"/>
      <c r="D180" s="84"/>
      <c r="E180" s="111"/>
      <c r="F180" s="111"/>
      <c r="G180" s="111"/>
      <c r="H180" s="111"/>
      <c r="I180" s="111"/>
    </row>
    <row r="181" spans="3:9" x14ac:dyDescent="0.2">
      <c r="C181" s="117"/>
      <c r="D181" s="84"/>
      <c r="E181" s="111"/>
      <c r="F181" s="111"/>
      <c r="G181" s="111"/>
      <c r="H181" s="111"/>
      <c r="I181" s="111"/>
    </row>
    <row r="182" spans="3:9" x14ac:dyDescent="0.2">
      <c r="C182" s="117"/>
      <c r="D182" s="84"/>
      <c r="E182" s="111"/>
      <c r="F182" s="111"/>
      <c r="G182" s="111"/>
      <c r="H182" s="111"/>
      <c r="I182" s="111"/>
    </row>
    <row r="183" spans="3:9" x14ac:dyDescent="0.2">
      <c r="C183" s="117"/>
      <c r="D183" s="84"/>
      <c r="E183" s="111"/>
      <c r="F183" s="111"/>
      <c r="G183" s="111"/>
      <c r="H183" s="111"/>
      <c r="I183" s="111"/>
    </row>
    <row r="184" spans="3:9" x14ac:dyDescent="0.2">
      <c r="C184" s="117"/>
      <c r="D184" s="84"/>
      <c r="E184" s="111"/>
      <c r="F184" s="111"/>
      <c r="G184" s="111"/>
      <c r="H184" s="111"/>
      <c r="I184" s="111"/>
    </row>
    <row r="185" spans="3:9" x14ac:dyDescent="0.2">
      <c r="C185" s="117"/>
      <c r="D185" s="84"/>
      <c r="E185" s="111"/>
      <c r="F185" s="111"/>
      <c r="G185" s="111"/>
      <c r="H185" s="111"/>
      <c r="I185" s="111"/>
    </row>
    <row r="186" spans="3:9" x14ac:dyDescent="0.2">
      <c r="C186" s="117"/>
      <c r="D186" s="84"/>
      <c r="E186" s="111"/>
      <c r="F186" s="111"/>
      <c r="G186" s="111"/>
      <c r="H186" s="111"/>
      <c r="I186" s="111"/>
    </row>
    <row r="187" spans="3:9" x14ac:dyDescent="0.2">
      <c r="C187" s="117"/>
      <c r="D187" s="84"/>
      <c r="E187" s="111"/>
      <c r="F187" s="111"/>
      <c r="G187" s="111"/>
      <c r="H187" s="111"/>
      <c r="I187" s="111"/>
    </row>
    <row r="188" spans="3:9" x14ac:dyDescent="0.2">
      <c r="C188" s="117"/>
      <c r="D188" s="84"/>
      <c r="E188" s="111"/>
      <c r="F188" s="111"/>
      <c r="G188" s="111"/>
      <c r="H188" s="111"/>
      <c r="I188" s="111"/>
    </row>
    <row r="189" spans="3:9" x14ac:dyDescent="0.2">
      <c r="C189" s="117"/>
      <c r="D189" s="84"/>
      <c r="E189" s="111"/>
      <c r="F189" s="111"/>
      <c r="G189" s="111"/>
      <c r="H189" s="111"/>
      <c r="I189" s="111"/>
    </row>
    <row r="190" spans="3:9" x14ac:dyDescent="0.2">
      <c r="C190" s="117"/>
      <c r="D190" s="84"/>
      <c r="E190" s="111"/>
      <c r="F190" s="111"/>
      <c r="G190" s="111"/>
      <c r="H190" s="111"/>
      <c r="I190" s="111"/>
    </row>
    <row r="191" spans="3:9" x14ac:dyDescent="0.2">
      <c r="C191" s="117"/>
      <c r="D191" s="84"/>
      <c r="E191" s="111"/>
      <c r="F191" s="111"/>
      <c r="G191" s="111"/>
      <c r="H191" s="111"/>
      <c r="I191" s="111"/>
    </row>
    <row r="192" spans="3:9" x14ac:dyDescent="0.2">
      <c r="C192" s="117"/>
      <c r="D192" s="84"/>
      <c r="E192" s="111"/>
      <c r="F192" s="111"/>
      <c r="G192" s="111"/>
      <c r="H192" s="111"/>
      <c r="I192" s="111"/>
    </row>
    <row r="193" spans="3:9" x14ac:dyDescent="0.2">
      <c r="C193" s="117"/>
      <c r="D193" s="84"/>
      <c r="E193" s="111"/>
      <c r="F193" s="111"/>
      <c r="G193" s="111"/>
      <c r="H193" s="111"/>
      <c r="I193" s="111"/>
    </row>
    <row r="194" spans="3:9" x14ac:dyDescent="0.2">
      <c r="C194" s="117"/>
      <c r="D194" s="84"/>
      <c r="E194" s="111"/>
      <c r="F194" s="111"/>
      <c r="G194" s="111"/>
      <c r="H194" s="111"/>
      <c r="I194" s="111"/>
    </row>
    <row r="195" spans="3:9" x14ac:dyDescent="0.2">
      <c r="C195" s="117"/>
      <c r="D195" s="84"/>
      <c r="E195" s="111"/>
      <c r="F195" s="111"/>
      <c r="G195" s="111"/>
      <c r="H195" s="111"/>
      <c r="I195" s="111"/>
    </row>
    <row r="196" spans="3:9" x14ac:dyDescent="0.2">
      <c r="C196" s="117"/>
      <c r="D196" s="84"/>
      <c r="E196" s="111"/>
      <c r="F196" s="111"/>
      <c r="G196" s="111"/>
      <c r="H196" s="111"/>
      <c r="I196" s="111"/>
    </row>
    <row r="197" spans="3:9" x14ac:dyDescent="0.2">
      <c r="C197" s="117"/>
      <c r="D197" s="84"/>
      <c r="E197" s="111"/>
      <c r="F197" s="111"/>
      <c r="G197" s="111"/>
      <c r="H197" s="111"/>
      <c r="I197" s="111"/>
    </row>
    <row r="198" spans="3:9" x14ac:dyDescent="0.2">
      <c r="C198" s="117"/>
      <c r="D198" s="84"/>
      <c r="E198" s="111"/>
      <c r="F198" s="111"/>
      <c r="G198" s="111"/>
      <c r="H198" s="111"/>
      <c r="I198" s="111"/>
    </row>
    <row r="199" spans="3:9" x14ac:dyDescent="0.2">
      <c r="C199" s="117"/>
      <c r="D199" s="84"/>
      <c r="E199" s="111"/>
      <c r="F199" s="111"/>
      <c r="G199" s="111"/>
      <c r="H199" s="111"/>
      <c r="I199" s="111"/>
    </row>
    <row r="200" spans="3:9" x14ac:dyDescent="0.2">
      <c r="C200" s="117"/>
      <c r="D200" s="84"/>
      <c r="E200" s="111"/>
      <c r="F200" s="111"/>
      <c r="G200" s="111"/>
      <c r="H200" s="111"/>
      <c r="I200" s="111"/>
    </row>
    <row r="201" spans="3:9" x14ac:dyDescent="0.2">
      <c r="C201" s="117"/>
      <c r="D201" s="84"/>
      <c r="E201" s="111"/>
      <c r="F201" s="111"/>
      <c r="G201" s="111"/>
      <c r="H201" s="111"/>
      <c r="I201" s="111"/>
    </row>
    <row r="202" spans="3:9" x14ac:dyDescent="0.2">
      <c r="C202" s="117"/>
      <c r="D202" s="84"/>
      <c r="E202" s="111"/>
      <c r="F202" s="111"/>
      <c r="G202" s="111"/>
      <c r="H202" s="111"/>
      <c r="I202" s="111"/>
    </row>
    <row r="203" spans="3:9" x14ac:dyDescent="0.2">
      <c r="C203" s="117"/>
      <c r="D203" s="84"/>
      <c r="E203" s="111"/>
      <c r="F203" s="111"/>
      <c r="G203" s="111"/>
      <c r="H203" s="111"/>
      <c r="I203" s="111"/>
    </row>
    <row r="204" spans="3:9" x14ac:dyDescent="0.2">
      <c r="C204" s="117"/>
      <c r="D204" s="84"/>
      <c r="E204" s="111"/>
      <c r="F204" s="111"/>
      <c r="G204" s="111"/>
      <c r="H204" s="111"/>
      <c r="I204" s="111"/>
    </row>
    <row r="205" spans="3:9" x14ac:dyDescent="0.2">
      <c r="C205" s="117"/>
      <c r="D205" s="84"/>
      <c r="E205" s="111"/>
      <c r="F205" s="111"/>
      <c r="G205" s="111"/>
      <c r="H205" s="111"/>
      <c r="I205" s="111"/>
    </row>
    <row r="206" spans="3:9" x14ac:dyDescent="0.2">
      <c r="C206" s="117"/>
      <c r="D206" s="84"/>
      <c r="E206" s="111"/>
      <c r="F206" s="111"/>
      <c r="G206" s="111"/>
      <c r="H206" s="111"/>
      <c r="I206" s="111"/>
    </row>
    <row r="207" spans="3:9" x14ac:dyDescent="0.2">
      <c r="C207" s="117"/>
      <c r="D207" s="84"/>
      <c r="E207" s="111"/>
      <c r="F207" s="111"/>
      <c r="G207" s="111"/>
      <c r="H207" s="111"/>
      <c r="I207" s="111"/>
    </row>
    <row r="208" spans="3:9" x14ac:dyDescent="0.2">
      <c r="C208" s="117"/>
      <c r="D208" s="84"/>
      <c r="E208" s="111"/>
      <c r="F208" s="111"/>
      <c r="G208" s="111"/>
      <c r="H208" s="111"/>
      <c r="I208" s="111"/>
    </row>
    <row r="209" spans="3:9" x14ac:dyDescent="0.2">
      <c r="C209" s="117"/>
      <c r="D209" s="84"/>
      <c r="E209" s="111"/>
      <c r="F209" s="111"/>
      <c r="G209" s="111"/>
      <c r="H209" s="111"/>
      <c r="I209" s="111"/>
    </row>
    <row r="210" spans="3:9" x14ac:dyDescent="0.2">
      <c r="C210" s="117"/>
      <c r="D210" s="84"/>
      <c r="E210" s="111"/>
      <c r="F210" s="111"/>
      <c r="G210" s="111"/>
      <c r="H210" s="111"/>
      <c r="I210" s="111"/>
    </row>
    <row r="211" spans="3:9" x14ac:dyDescent="0.2">
      <c r="C211" s="117"/>
      <c r="D211" s="84"/>
      <c r="E211" s="111"/>
      <c r="F211" s="111"/>
      <c r="G211" s="111"/>
      <c r="H211" s="111"/>
      <c r="I211" s="111"/>
    </row>
    <row r="212" spans="3:9" x14ac:dyDescent="0.2">
      <c r="C212" s="117"/>
      <c r="D212" s="84"/>
      <c r="E212" s="111"/>
      <c r="F212" s="111"/>
      <c r="G212" s="111"/>
      <c r="H212" s="111"/>
      <c r="I212" s="111"/>
    </row>
    <row r="213" spans="3:9" x14ac:dyDescent="0.2">
      <c r="C213" s="117"/>
      <c r="D213" s="84"/>
      <c r="E213" s="111"/>
      <c r="F213" s="111"/>
      <c r="G213" s="111"/>
      <c r="H213" s="111"/>
      <c r="I213" s="111"/>
    </row>
    <row r="214" spans="3:9" x14ac:dyDescent="0.2">
      <c r="C214" s="117"/>
      <c r="D214" s="84"/>
      <c r="E214" s="111"/>
      <c r="F214" s="111"/>
      <c r="G214" s="111"/>
      <c r="H214" s="111"/>
      <c r="I214" s="111"/>
    </row>
    <row r="215" spans="3:9" x14ac:dyDescent="0.2">
      <c r="C215" s="117"/>
      <c r="D215" s="84"/>
      <c r="E215" s="111"/>
      <c r="F215" s="111"/>
      <c r="G215" s="111"/>
      <c r="H215" s="111"/>
      <c r="I215" s="111"/>
    </row>
    <row r="216" spans="3:9" x14ac:dyDescent="0.2">
      <c r="C216" s="117"/>
      <c r="D216" s="84"/>
      <c r="E216" s="111"/>
      <c r="F216" s="111"/>
      <c r="G216" s="111"/>
      <c r="H216" s="111"/>
      <c r="I216" s="111"/>
    </row>
    <row r="217" spans="3:9" x14ac:dyDescent="0.2">
      <c r="C217" s="117"/>
      <c r="D217" s="84"/>
      <c r="E217" s="111"/>
      <c r="F217" s="111"/>
      <c r="G217" s="111"/>
      <c r="H217" s="111"/>
      <c r="I217" s="111"/>
    </row>
    <row r="218" spans="3:9" x14ac:dyDescent="0.2">
      <c r="C218" s="117"/>
      <c r="D218" s="84"/>
      <c r="E218" s="111"/>
      <c r="F218" s="111"/>
      <c r="G218" s="111"/>
      <c r="H218" s="111"/>
      <c r="I218" s="111"/>
    </row>
    <row r="219" spans="3:9" x14ac:dyDescent="0.2">
      <c r="C219" s="117"/>
      <c r="D219" s="84"/>
      <c r="E219" s="111"/>
      <c r="F219" s="111"/>
      <c r="G219" s="111"/>
      <c r="H219" s="111"/>
      <c r="I219" s="111"/>
    </row>
    <row r="220" spans="3:9" x14ac:dyDescent="0.2">
      <c r="C220" s="117"/>
      <c r="D220" s="84"/>
      <c r="E220" s="111"/>
      <c r="F220" s="111"/>
      <c r="G220" s="111"/>
      <c r="H220" s="111"/>
      <c r="I220" s="111"/>
    </row>
    <row r="221" spans="3:9" x14ac:dyDescent="0.2">
      <c r="C221" s="117"/>
      <c r="D221" s="84"/>
      <c r="E221" s="111"/>
      <c r="F221" s="111"/>
      <c r="G221" s="111"/>
      <c r="H221" s="111"/>
      <c r="I221" s="111"/>
    </row>
    <row r="222" spans="3:9" x14ac:dyDescent="0.2">
      <c r="C222" s="117"/>
      <c r="D222" s="84"/>
      <c r="E222" s="111"/>
      <c r="F222" s="111"/>
      <c r="G222" s="111"/>
      <c r="H222" s="111"/>
      <c r="I222" s="111"/>
    </row>
    <row r="223" spans="3:9" x14ac:dyDescent="0.2">
      <c r="C223" s="117"/>
      <c r="D223" s="84"/>
      <c r="E223" s="111"/>
      <c r="F223" s="111"/>
      <c r="G223" s="111"/>
      <c r="H223" s="111"/>
      <c r="I223" s="111"/>
    </row>
    <row r="224" spans="3:9" x14ac:dyDescent="0.2">
      <c r="C224" s="117"/>
      <c r="D224" s="84"/>
      <c r="E224" s="111"/>
      <c r="F224" s="111"/>
      <c r="G224" s="111"/>
      <c r="H224" s="111"/>
      <c r="I224" s="111"/>
    </row>
    <row r="225" spans="3:9" x14ac:dyDescent="0.2">
      <c r="C225" s="117"/>
      <c r="D225" s="84"/>
      <c r="E225" s="111"/>
      <c r="F225" s="111"/>
      <c r="G225" s="111"/>
      <c r="H225" s="111"/>
      <c r="I225" s="111"/>
    </row>
    <row r="226" spans="3:9" x14ac:dyDescent="0.2">
      <c r="C226" s="117"/>
      <c r="D226" s="84"/>
      <c r="E226" s="111"/>
      <c r="F226" s="111"/>
      <c r="G226" s="111"/>
      <c r="H226" s="111"/>
      <c r="I226" s="111"/>
    </row>
    <row r="227" spans="3:9" x14ac:dyDescent="0.2">
      <c r="C227" s="117"/>
      <c r="D227" s="84"/>
      <c r="E227" s="111"/>
      <c r="F227" s="111"/>
      <c r="G227" s="111"/>
      <c r="H227" s="111"/>
      <c r="I227" s="111"/>
    </row>
    <row r="228" spans="3:9" x14ac:dyDescent="0.2">
      <c r="C228" s="117"/>
      <c r="D228" s="84"/>
      <c r="E228" s="111"/>
      <c r="F228" s="111"/>
      <c r="G228" s="111"/>
      <c r="H228" s="111"/>
      <c r="I228" s="111"/>
    </row>
    <row r="229" spans="3:9" x14ac:dyDescent="0.2">
      <c r="C229" s="117"/>
      <c r="D229" s="84"/>
      <c r="E229" s="111"/>
      <c r="F229" s="111"/>
      <c r="G229" s="111"/>
      <c r="H229" s="111"/>
      <c r="I229" s="111"/>
    </row>
    <row r="230" spans="3:9" x14ac:dyDescent="0.2">
      <c r="C230" s="117"/>
      <c r="D230" s="84"/>
      <c r="E230" s="111"/>
      <c r="F230" s="111"/>
      <c r="G230" s="111"/>
      <c r="H230" s="111"/>
      <c r="I230" s="111"/>
    </row>
    <row r="231" spans="3:9" x14ac:dyDescent="0.2">
      <c r="C231" s="117"/>
      <c r="D231" s="84"/>
      <c r="E231" s="111"/>
      <c r="F231" s="111"/>
      <c r="G231" s="111"/>
      <c r="H231" s="111"/>
      <c r="I231" s="111"/>
    </row>
    <row r="232" spans="3:9" x14ac:dyDescent="0.2">
      <c r="C232" s="117"/>
      <c r="D232" s="84"/>
      <c r="E232" s="111"/>
      <c r="F232" s="111"/>
      <c r="G232" s="111"/>
      <c r="H232" s="111"/>
      <c r="I232" s="111"/>
    </row>
    <row r="233" spans="3:9" x14ac:dyDescent="0.2">
      <c r="C233" s="117"/>
      <c r="D233" s="84"/>
      <c r="E233" s="111"/>
      <c r="F233" s="111"/>
      <c r="G233" s="111"/>
      <c r="H233" s="111"/>
      <c r="I233" s="111"/>
    </row>
    <row r="234" spans="3:9" x14ac:dyDescent="0.2">
      <c r="C234" s="117"/>
      <c r="D234" s="84"/>
      <c r="E234" s="111"/>
      <c r="F234" s="111"/>
      <c r="G234" s="111"/>
      <c r="H234" s="111"/>
      <c r="I234" s="111"/>
    </row>
    <row r="235" spans="3:9" x14ac:dyDescent="0.2">
      <c r="C235" s="117"/>
      <c r="D235" s="84"/>
      <c r="E235" s="111"/>
      <c r="F235" s="111"/>
      <c r="G235" s="111"/>
      <c r="H235" s="111"/>
      <c r="I235" s="111"/>
    </row>
    <row r="236" spans="3:9" x14ac:dyDescent="0.2">
      <c r="C236" s="117"/>
      <c r="D236" s="84"/>
      <c r="E236" s="111"/>
      <c r="F236" s="111"/>
      <c r="G236" s="111"/>
      <c r="H236" s="111"/>
      <c r="I236" s="111"/>
    </row>
    <row r="237" spans="3:9" x14ac:dyDescent="0.2">
      <c r="C237" s="117"/>
      <c r="D237" s="84"/>
      <c r="E237" s="111"/>
      <c r="F237" s="111"/>
      <c r="G237" s="111"/>
      <c r="H237" s="111"/>
      <c r="I237" s="111"/>
    </row>
    <row r="238" spans="3:9" x14ac:dyDescent="0.2">
      <c r="C238" s="117"/>
      <c r="D238" s="84"/>
      <c r="E238" s="111"/>
      <c r="F238" s="111"/>
      <c r="G238" s="111"/>
      <c r="H238" s="111"/>
      <c r="I238" s="111"/>
    </row>
    <row r="239" spans="3:9" x14ac:dyDescent="0.2">
      <c r="C239" s="117"/>
      <c r="D239" s="84"/>
      <c r="E239" s="111"/>
      <c r="F239" s="111"/>
      <c r="G239" s="111"/>
      <c r="H239" s="111"/>
      <c r="I239" s="111"/>
    </row>
    <row r="240" spans="3:9" x14ac:dyDescent="0.2">
      <c r="C240" s="117"/>
      <c r="D240" s="84"/>
      <c r="E240" s="111"/>
      <c r="F240" s="111"/>
      <c r="G240" s="111"/>
      <c r="H240" s="111"/>
      <c r="I240" s="111"/>
    </row>
    <row r="241" spans="3:9" x14ac:dyDescent="0.2">
      <c r="C241" s="117"/>
      <c r="D241" s="84"/>
      <c r="E241" s="111"/>
      <c r="F241" s="111"/>
      <c r="G241" s="111"/>
      <c r="H241" s="111"/>
      <c r="I241" s="111"/>
    </row>
    <row r="242" spans="3:9" x14ac:dyDescent="0.2">
      <c r="C242" s="117"/>
      <c r="D242" s="84"/>
      <c r="E242" s="111"/>
      <c r="F242" s="111"/>
      <c r="G242" s="111"/>
      <c r="H242" s="111"/>
      <c r="I242" s="111"/>
    </row>
    <row r="243" spans="3:9" x14ac:dyDescent="0.2">
      <c r="D243" s="84"/>
    </row>
  </sheetData>
  <sheetProtection sheet="1" objects="1" scenarios="1" selectLockedCells="1"/>
  <sortState ref="A2:K242">
    <sortCondition ref="A1"/>
  </sortState>
  <mergeCells count="2">
    <mergeCell ref="A1:B1"/>
    <mergeCell ref="C47:D47"/>
  </mergeCells>
  <conditionalFormatting sqref="E2:J5 E7:J37">
    <cfRule type="containsText" dxfId="170" priority="67" operator="containsText" text="Primary">
      <formula>NOT(ISERROR(SEARCH("Primary",E2)))</formula>
    </cfRule>
    <cfRule type="containsText" dxfId="169" priority="68" operator="containsText" text="Secondary">
      <formula>NOT(ISERROR(SEARCH("Secondary",E2)))</formula>
    </cfRule>
    <cfRule type="containsText" dxfId="168" priority="69" operator="containsText" text="Not Offered">
      <formula>NOT(ISERROR(SEARCH("Not Offered",E2)))</formula>
    </cfRule>
  </conditionalFormatting>
  <conditionalFormatting sqref="E2:J5 E7:J37">
    <cfRule type="containsText" dxfId="167" priority="70" operator="containsText" text="Unmet Pre-req">
      <formula>NOT(ISERROR(SEARCH("Unmet Pre-req",E2)))</formula>
    </cfRule>
  </conditionalFormatting>
  <conditionalFormatting sqref="E2:J5 E7:J37">
    <cfRule type="containsText" dxfId="166" priority="66" operator="containsText" text="COMPLETE">
      <formula>NOT(ISERROR(SEARCH("COMPLETE",E2)))</formula>
    </cfRule>
  </conditionalFormatting>
  <conditionalFormatting sqref="E6:J6">
    <cfRule type="containsText" dxfId="165" priority="52" operator="containsText" text="Primary">
      <formula>NOT(ISERROR(SEARCH("Primary",E6)))</formula>
    </cfRule>
    <cfRule type="containsText" dxfId="164" priority="53" operator="containsText" text="Secondary">
      <formula>NOT(ISERROR(SEARCH("Secondary",E6)))</formula>
    </cfRule>
    <cfRule type="containsText" dxfId="163" priority="54" operator="containsText" text="Not Offered">
      <formula>NOT(ISERROR(SEARCH("Not Offered",E6)))</formula>
    </cfRule>
  </conditionalFormatting>
  <conditionalFormatting sqref="E6:J6">
    <cfRule type="containsText" dxfId="162" priority="55" operator="containsText" text="Unmet Pre-req">
      <formula>NOT(ISERROR(SEARCH("Unmet Pre-req",E6)))</formula>
    </cfRule>
  </conditionalFormatting>
  <conditionalFormatting sqref="E6:J6">
    <cfRule type="containsText" dxfId="161" priority="51" operator="containsText" text="COMPLETE">
      <formula>NOT(ISERROR(SEARCH("COMPLETE",E6)))</formula>
    </cfRule>
  </conditionalFormatting>
  <conditionalFormatting sqref="E38:J38">
    <cfRule type="containsText" dxfId="160" priority="47" operator="containsText" text="Primary">
      <formula>NOT(ISERROR(SEARCH("Primary",E38)))</formula>
    </cfRule>
    <cfRule type="containsText" dxfId="159" priority="48" operator="containsText" text="Secondary">
      <formula>NOT(ISERROR(SEARCH("Secondary",E38)))</formula>
    </cfRule>
    <cfRule type="containsText" dxfId="158" priority="49" operator="containsText" text="Not Offered">
      <formula>NOT(ISERROR(SEARCH("Not Offered",E38)))</formula>
    </cfRule>
  </conditionalFormatting>
  <conditionalFormatting sqref="E38:J38">
    <cfRule type="containsText" dxfId="157" priority="50" operator="containsText" text="Unmet Pre-req">
      <formula>NOT(ISERROR(SEARCH("Unmet Pre-req",E38)))</formula>
    </cfRule>
  </conditionalFormatting>
  <conditionalFormatting sqref="E38:J38">
    <cfRule type="containsText" dxfId="156" priority="46" operator="containsText" text="COMPLETE">
      <formula>NOT(ISERROR(SEARCH("COMPLETE",E38)))</formula>
    </cfRule>
  </conditionalFormatting>
  <conditionalFormatting sqref="E39:J39">
    <cfRule type="containsText" dxfId="155" priority="37" operator="containsText" text="Primary">
      <formula>NOT(ISERROR(SEARCH("Primary",E39)))</formula>
    </cfRule>
    <cfRule type="containsText" dxfId="154" priority="38" operator="containsText" text="Secondary">
      <formula>NOT(ISERROR(SEARCH("Secondary",E39)))</formula>
    </cfRule>
    <cfRule type="containsText" dxfId="153" priority="39" operator="containsText" text="Not Offered">
      <formula>NOT(ISERROR(SEARCH("Not Offered",E39)))</formula>
    </cfRule>
  </conditionalFormatting>
  <conditionalFormatting sqref="E39:J39">
    <cfRule type="containsText" dxfId="152" priority="40" operator="containsText" text="Unmet Pre-req">
      <formula>NOT(ISERROR(SEARCH("Unmet Pre-req",E39)))</formula>
    </cfRule>
  </conditionalFormatting>
  <conditionalFormatting sqref="E39:J39">
    <cfRule type="containsText" dxfId="151" priority="36" operator="containsText" text="COMPLETE">
      <formula>NOT(ISERROR(SEARCH("COMPLETE",E39)))</formula>
    </cfRule>
  </conditionalFormatting>
  <conditionalFormatting sqref="E40:J40">
    <cfRule type="containsText" dxfId="150" priority="32" operator="containsText" text="Primary">
      <formula>NOT(ISERROR(SEARCH("Primary",E40)))</formula>
    </cfRule>
    <cfRule type="containsText" dxfId="149" priority="33" operator="containsText" text="Secondary">
      <formula>NOT(ISERROR(SEARCH("Secondary",E40)))</formula>
    </cfRule>
    <cfRule type="containsText" dxfId="148" priority="34" operator="containsText" text="Not Offered">
      <formula>NOT(ISERROR(SEARCH("Not Offered",E40)))</formula>
    </cfRule>
  </conditionalFormatting>
  <conditionalFormatting sqref="E40:J40">
    <cfRule type="containsText" dxfId="147" priority="35" operator="containsText" text="Unmet Pre-req">
      <formula>NOT(ISERROR(SEARCH("Unmet Pre-req",E40)))</formula>
    </cfRule>
  </conditionalFormatting>
  <conditionalFormatting sqref="E40:J40">
    <cfRule type="containsText" dxfId="146" priority="31" operator="containsText" text="COMPLETE">
      <formula>NOT(ISERROR(SEARCH("COMPLETE",E40)))</formula>
    </cfRule>
  </conditionalFormatting>
  <conditionalFormatting sqref="E41:J41">
    <cfRule type="containsText" dxfId="145" priority="27" operator="containsText" text="Primary">
      <formula>NOT(ISERROR(SEARCH("Primary",E41)))</formula>
    </cfRule>
    <cfRule type="containsText" dxfId="144" priority="28" operator="containsText" text="Secondary">
      <formula>NOT(ISERROR(SEARCH("Secondary",E41)))</formula>
    </cfRule>
    <cfRule type="containsText" dxfId="143" priority="29" operator="containsText" text="Not Offered">
      <formula>NOT(ISERROR(SEARCH("Not Offered",E41)))</formula>
    </cfRule>
  </conditionalFormatting>
  <conditionalFormatting sqref="E41:J41">
    <cfRule type="containsText" dxfId="142" priority="30" operator="containsText" text="Unmet Pre-req">
      <formula>NOT(ISERROR(SEARCH("Unmet Pre-req",E41)))</formula>
    </cfRule>
  </conditionalFormatting>
  <conditionalFormatting sqref="E41:J41">
    <cfRule type="containsText" dxfId="141" priority="26" operator="containsText" text="COMPLETE">
      <formula>NOT(ISERROR(SEARCH("COMPLETE",E41)))</formula>
    </cfRule>
  </conditionalFormatting>
  <conditionalFormatting sqref="E42:J42">
    <cfRule type="containsText" dxfId="140" priority="22" operator="containsText" text="Primary">
      <formula>NOT(ISERROR(SEARCH("Primary",E42)))</formula>
    </cfRule>
    <cfRule type="containsText" dxfId="139" priority="23" operator="containsText" text="Secondary">
      <formula>NOT(ISERROR(SEARCH("Secondary",E42)))</formula>
    </cfRule>
    <cfRule type="containsText" dxfId="138" priority="24" operator="containsText" text="Not Offered">
      <formula>NOT(ISERROR(SEARCH("Not Offered",E42)))</formula>
    </cfRule>
  </conditionalFormatting>
  <conditionalFormatting sqref="E42:J42">
    <cfRule type="containsText" dxfId="137" priority="25" operator="containsText" text="Unmet Pre-req">
      <formula>NOT(ISERROR(SEARCH("Unmet Pre-req",E42)))</formula>
    </cfRule>
  </conditionalFormatting>
  <conditionalFormatting sqref="E42:J42">
    <cfRule type="containsText" dxfId="136" priority="21" operator="containsText" text="COMPLETE">
      <formula>NOT(ISERROR(SEARCH("COMPLETE",E42)))</formula>
    </cfRule>
  </conditionalFormatting>
  <conditionalFormatting sqref="E43:J43">
    <cfRule type="containsText" dxfId="135" priority="17" operator="containsText" text="Primary">
      <formula>NOT(ISERROR(SEARCH("Primary",E43)))</formula>
    </cfRule>
    <cfRule type="containsText" dxfId="134" priority="18" operator="containsText" text="Secondary">
      <formula>NOT(ISERROR(SEARCH("Secondary",E43)))</formula>
    </cfRule>
    <cfRule type="containsText" dxfId="133" priority="19" operator="containsText" text="Not Offered">
      <formula>NOT(ISERROR(SEARCH("Not Offered",E43)))</formula>
    </cfRule>
  </conditionalFormatting>
  <conditionalFormatting sqref="E43:J43">
    <cfRule type="containsText" dxfId="132" priority="20" operator="containsText" text="Unmet Pre-req">
      <formula>NOT(ISERROR(SEARCH("Unmet Pre-req",E43)))</formula>
    </cfRule>
  </conditionalFormatting>
  <conditionalFormatting sqref="E43:J43">
    <cfRule type="containsText" dxfId="131" priority="16" operator="containsText" text="COMPLETE">
      <formula>NOT(ISERROR(SEARCH("COMPLETE",E43)))</formula>
    </cfRule>
  </conditionalFormatting>
  <conditionalFormatting sqref="E44:J44">
    <cfRule type="containsText" dxfId="130" priority="12" operator="containsText" text="Primary">
      <formula>NOT(ISERROR(SEARCH("Primary",E44)))</formula>
    </cfRule>
    <cfRule type="containsText" dxfId="129" priority="13" operator="containsText" text="Secondary">
      <formula>NOT(ISERROR(SEARCH("Secondary",E44)))</formula>
    </cfRule>
    <cfRule type="containsText" dxfId="128" priority="14" operator="containsText" text="Not Offered">
      <formula>NOT(ISERROR(SEARCH("Not Offered",E44)))</formula>
    </cfRule>
  </conditionalFormatting>
  <conditionalFormatting sqref="E44:J44">
    <cfRule type="containsText" dxfId="127" priority="15" operator="containsText" text="Unmet Pre-req">
      <formula>NOT(ISERROR(SEARCH("Unmet Pre-req",E44)))</formula>
    </cfRule>
  </conditionalFormatting>
  <conditionalFormatting sqref="E44:J44">
    <cfRule type="containsText" dxfId="126" priority="11" operator="containsText" text="COMPLETE">
      <formula>NOT(ISERROR(SEARCH("COMPLETE",E44)))</formula>
    </cfRule>
  </conditionalFormatting>
  <conditionalFormatting sqref="E46:J46">
    <cfRule type="containsText" dxfId="125" priority="7" operator="containsText" text="Primary">
      <formula>NOT(ISERROR(SEARCH("Primary",E46)))</formula>
    </cfRule>
    <cfRule type="containsText" dxfId="124" priority="8" operator="containsText" text="Secondary">
      <formula>NOT(ISERROR(SEARCH("Secondary",E46)))</formula>
    </cfRule>
    <cfRule type="containsText" dxfId="123" priority="9" operator="containsText" text="Not Offered">
      <formula>NOT(ISERROR(SEARCH("Not Offered",E46)))</formula>
    </cfRule>
  </conditionalFormatting>
  <conditionalFormatting sqref="E46:J46">
    <cfRule type="containsText" dxfId="122" priority="10" operator="containsText" text="Unmet Pre-req">
      <formula>NOT(ISERROR(SEARCH("Unmet Pre-req",E46)))</formula>
    </cfRule>
  </conditionalFormatting>
  <conditionalFormatting sqref="E46:J46">
    <cfRule type="containsText" dxfId="121" priority="6" operator="containsText" text="COMPLETE">
      <formula>NOT(ISERROR(SEARCH("COMPLETE",E46)))</formula>
    </cfRule>
  </conditionalFormatting>
  <conditionalFormatting sqref="E45:J45">
    <cfRule type="containsText" dxfId="120" priority="2" operator="containsText" text="Primary">
      <formula>NOT(ISERROR(SEARCH("Primary",E45)))</formula>
    </cfRule>
    <cfRule type="containsText" dxfId="119" priority="3" operator="containsText" text="Secondary">
      <formula>NOT(ISERROR(SEARCH("Secondary",E45)))</formula>
    </cfRule>
    <cfRule type="containsText" dxfId="118" priority="4" operator="containsText" text="Not Offered">
      <formula>NOT(ISERROR(SEARCH("Not Offered",E45)))</formula>
    </cfRule>
  </conditionalFormatting>
  <conditionalFormatting sqref="E45:J45">
    <cfRule type="containsText" dxfId="117" priority="5" operator="containsText" text="Unmet Pre-req">
      <formula>NOT(ISERROR(SEARCH("Unmet Pre-req",E45)))</formula>
    </cfRule>
  </conditionalFormatting>
  <conditionalFormatting sqref="E45:J45">
    <cfRule type="containsText" dxfId="116" priority="1" operator="containsText" text="COMPLETE">
      <formula>NOT(ISERROR(SEARCH("COMPLETE",E45)))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7"/>
  <sheetViews>
    <sheetView workbookViewId="0">
      <selection activeCell="C2" sqref="C2"/>
    </sheetView>
  </sheetViews>
  <sheetFormatPr baseColWidth="10" defaultRowHeight="16" x14ac:dyDescent="0.2"/>
  <cols>
    <col min="1" max="1" width="9.6640625" style="2" bestFit="1" customWidth="1"/>
    <col min="2" max="2" width="67" style="3" bestFit="1" customWidth="1"/>
    <col min="3" max="3" width="14.83203125" style="85" bestFit="1" customWidth="1"/>
    <col min="4" max="4" width="10" style="85" bestFit="1" customWidth="1"/>
    <col min="5" max="5" width="16" style="14" bestFit="1" customWidth="1"/>
    <col min="6" max="6" width="19.5" style="14" bestFit="1" customWidth="1"/>
    <col min="7" max="7" width="14.33203125" style="14" bestFit="1" customWidth="1"/>
    <col min="8" max="8" width="17.83203125" style="14" bestFit="1" customWidth="1"/>
    <col min="9" max="9" width="20.33203125" style="14" bestFit="1" customWidth="1"/>
    <col min="10" max="10" width="13.1640625" style="1" hidden="1" customWidth="1"/>
    <col min="11" max="11" width="14.83203125" style="113" hidden="1" customWidth="1"/>
    <col min="12" max="31" width="10.83203125" style="1"/>
  </cols>
  <sheetData>
    <row r="1" spans="1:11" s="4" customFormat="1" ht="25" thickBot="1" x14ac:dyDescent="0.35">
      <c r="A1" s="135" t="s">
        <v>193</v>
      </c>
      <c r="B1" s="136"/>
      <c r="C1" s="83" t="s">
        <v>147</v>
      </c>
      <c r="D1" s="90" t="s">
        <v>189</v>
      </c>
      <c r="E1" s="11" t="s">
        <v>47</v>
      </c>
      <c r="F1" s="11" t="s">
        <v>48</v>
      </c>
      <c r="G1" s="11" t="s">
        <v>49</v>
      </c>
      <c r="H1" s="11" t="s">
        <v>50</v>
      </c>
      <c r="I1" s="11" t="s">
        <v>51</v>
      </c>
      <c r="J1" s="5" t="s">
        <v>94</v>
      </c>
      <c r="K1" s="120" t="s">
        <v>148</v>
      </c>
    </row>
    <row r="2" spans="1:11" s="1" customFormat="1" x14ac:dyDescent="0.2">
      <c r="A2" s="9" t="s">
        <v>45</v>
      </c>
      <c r="B2" s="10" t="str">
        <f>VLOOKUP($A2,Rotation!$C$1:$M$1048575,2,FALSE)</f>
        <v>Web App I</v>
      </c>
      <c r="C2" s="115"/>
      <c r="D2" s="122">
        <f>VLOOKUP($A2,Rotation!$C$1:$N$1048575,12,FALSE)</f>
        <v>3</v>
      </c>
      <c r="E2" s="12" t="str">
        <f>IF($C2&lt;&gt;"","COMPLETE",(IF($K2=TRUE,(IF(VLOOKUP($A2,Rotation!$C$1:$M$1048575,4,FALSE)&lt;&gt;0,VLOOKUP($A2,Rotation!$C$1:$M$1048575,4,FALSE),"")),"Unmet Pre-req")))</f>
        <v>Unmet Pre-req</v>
      </c>
      <c r="F2" s="12" t="str">
        <f>IF($C2&lt;&gt;"","COMPLETE",(IF($K2=TRUE,(IF(VLOOKUP($A2,Rotation!$C$1:$M$1048575,4,FALSE)&lt;&gt;0,VLOOKUP($A2,Rotation!$C$1:$M$1048575,5,FALSE),"")),"Unmet Pre-req")))</f>
        <v>Unmet Pre-req</v>
      </c>
      <c r="G2" s="12" t="str">
        <f>IF($C2&lt;&gt;"","COMPLETE",(IF($K2=TRUE,(IF(VLOOKUP($A2,Rotation!$C$1:$M$1048575,4,FALSE)&lt;&gt;0,VLOOKUP($A2,Rotation!$C$1:$M$1048575,6,FALSE),"")),"Unmet Pre-req")))</f>
        <v>Unmet Pre-req</v>
      </c>
      <c r="H2" s="12" t="str">
        <f>IF($C2&lt;&gt;"","COMPLETE",(IF($K2=TRUE,(IF(VLOOKUP($A2,Rotation!$C$1:$M$1048575,4,FALSE)&lt;&gt;0,VLOOKUP($A2,Rotation!$C$1:$M$1048575,7,FALSE),"")),"Unmet Pre-req")))</f>
        <v>Unmet Pre-req</v>
      </c>
      <c r="I2" s="12" t="str">
        <f>IF($C2&lt;&gt;"","COMPLETE",(IF($K2=TRUE,(IF(VLOOKUP($A2,Rotation!$C$1:$M$1048575,4,FALSE)&lt;&gt;0,VLOOKUP($A2,Rotation!$C$1:$M$1048575,8,FALSE),"")),"Unmet Pre-req")))</f>
        <v>Unmet Pre-req</v>
      </c>
      <c r="J2" s="12" t="str">
        <f>IF($C2&lt;&gt;"","COMPLETE",(IF($K2=TRUE,(IF(VLOOKUP($A2,Rotation!$C$1:$M$1048575,4,FALSE)&lt;&gt;0,VLOOKUP($A2,Rotation!$C$1:$M$1048575,9,FALSE),"")),"Unmet Pre-req")))</f>
        <v>Unmet Pre-req</v>
      </c>
      <c r="K2" s="121" t="b">
        <f>IF(IF(VLOOKUP($A2,Rotation!$C$1:$M$1048575,10,FALSE)&lt;&gt;"",VLOOKUP($A2,Rotation!$C$1:$M$1048575,10,FALSE),FALSE)=FALSE,TRUE,IF(VLOOKUP(IF(VLOOKUP($A2,Rotation!$C$1:$M$1048575,10,FALSE)&lt;&gt;"",VLOOKUP($A2,Rotation!$C$1:$M$1048575,10,FALSE),FALSE),$A:$C,3)&lt;&gt;"",TRUE,FALSE))</f>
        <v>0</v>
      </c>
    </row>
    <row r="3" spans="1:11" s="1" customFormat="1" x14ac:dyDescent="0.2">
      <c r="A3" s="7" t="s">
        <v>54</v>
      </c>
      <c r="B3" s="10" t="str">
        <f>VLOOKUP($A3,Rotation!$C$1:$M$1048575,2,FALSE)</f>
        <v>Information Security Management</v>
      </c>
      <c r="C3" s="115"/>
      <c r="D3" s="122">
        <f>VLOOKUP($A3,Rotation!$C$1:$N$1048575,12,FALSE)</f>
        <v>3</v>
      </c>
      <c r="E3" s="12" t="str">
        <f>IF($C3&lt;&gt;"","COMPLETE",(IF($K3=TRUE,(IF(VLOOKUP($A3,Rotation!$C$1:$M$1048575,4,FALSE)&lt;&gt;0,VLOOKUP($A3,Rotation!$C$1:$M$1048575,4,FALSE),"")),"Unmet Pre-req")))</f>
        <v>Unmet Pre-req</v>
      </c>
      <c r="F3" s="12" t="str">
        <f>IF($C3&lt;&gt;"","COMPLETE",(IF($K3=TRUE,(IF(VLOOKUP($A3,Rotation!$C$1:$M$1048575,4,FALSE)&lt;&gt;0,VLOOKUP($A3,Rotation!$C$1:$M$1048575,5,FALSE),"")),"Unmet Pre-req")))</f>
        <v>Unmet Pre-req</v>
      </c>
      <c r="G3" s="12" t="str">
        <f>IF($C3&lt;&gt;"","COMPLETE",(IF($K3=TRUE,(IF(VLOOKUP($A3,Rotation!$C$1:$M$1048575,4,FALSE)&lt;&gt;0,VLOOKUP($A3,Rotation!$C$1:$M$1048575,6,FALSE),"")),"Unmet Pre-req")))</f>
        <v>Unmet Pre-req</v>
      </c>
      <c r="H3" s="12" t="str">
        <f>IF($C3&lt;&gt;"","COMPLETE",(IF($K3=TRUE,(IF(VLOOKUP($A3,Rotation!$C$1:$M$1048575,4,FALSE)&lt;&gt;0,VLOOKUP($A3,Rotation!$C$1:$M$1048575,7,FALSE),"")),"Unmet Pre-req")))</f>
        <v>Unmet Pre-req</v>
      </c>
      <c r="I3" s="12" t="str">
        <f>IF($C3&lt;&gt;"","COMPLETE",(IF($K3=TRUE,(IF(VLOOKUP($A3,Rotation!$C$1:$M$1048575,4,FALSE)&lt;&gt;0,VLOOKUP($A3,Rotation!$C$1:$M$1048575,8,FALSE),"")),"Unmet Pre-req")))</f>
        <v>Unmet Pre-req</v>
      </c>
      <c r="J3" s="12" t="str">
        <f>IF($C3&lt;&gt;"","COMPLETE",(IF($K3=TRUE,(IF(VLOOKUP($A3,Rotation!$C$1:$M$1048575,4,FALSE)&lt;&gt;0,VLOOKUP($A3,Rotation!$C$1:$M$1048575,9,FALSE),"")),"Unmet Pre-req")))</f>
        <v>Unmet Pre-req</v>
      </c>
      <c r="K3" s="121" t="b">
        <f>IF(IF(VLOOKUP($A3,Rotation!$C$1:$M$1048575,10,FALSE)&lt;&gt;"",VLOOKUP($A3,Rotation!$C$1:$M$1048575,10,FALSE),FALSE)=FALSE,TRUE,IF(VLOOKUP(IF(VLOOKUP($A3,Rotation!$C$1:$M$1048575,10,FALSE)&lt;&gt;"",VLOOKUP($A3,Rotation!$C$1:$M$1048575,10,FALSE),FALSE),$A:$C,3)&lt;&gt;"",TRUE,FALSE))</f>
        <v>0</v>
      </c>
    </row>
    <row r="4" spans="1:11" s="1" customFormat="1" x14ac:dyDescent="0.2">
      <c r="A4" s="7" t="s">
        <v>52</v>
      </c>
      <c r="B4" s="10" t="str">
        <f>VLOOKUP($A4,Rotation!$C$1:$M$1048575,2,FALSE)</f>
        <v>Web App II</v>
      </c>
      <c r="C4" s="115"/>
      <c r="D4" s="122">
        <f>VLOOKUP($A4,Rotation!$C$1:$N$1048575,12,FALSE)</f>
        <v>3</v>
      </c>
      <c r="E4" s="12" t="str">
        <f>IF($C4&lt;&gt;"","COMPLETE",(IF($K4=TRUE,(IF(VLOOKUP($A4,Rotation!$C$1:$M$1048575,4,FALSE)&lt;&gt;0,VLOOKUP($A4,Rotation!$C$1:$M$1048575,4,FALSE),"")),"Unmet Pre-req")))</f>
        <v>Unmet Pre-req</v>
      </c>
      <c r="F4" s="12" t="str">
        <f>IF($C4&lt;&gt;"","COMPLETE",(IF($K4=TRUE,(IF(VLOOKUP($A4,Rotation!$C$1:$M$1048575,4,FALSE)&lt;&gt;0,VLOOKUP($A4,Rotation!$C$1:$M$1048575,5,FALSE),"")),"Unmet Pre-req")))</f>
        <v>Unmet Pre-req</v>
      </c>
      <c r="G4" s="12" t="str">
        <f>IF($C4&lt;&gt;"","COMPLETE",(IF($K4=TRUE,(IF(VLOOKUP($A4,Rotation!$C$1:$M$1048575,4,FALSE)&lt;&gt;0,VLOOKUP($A4,Rotation!$C$1:$M$1048575,6,FALSE),"")),"Unmet Pre-req")))</f>
        <v>Unmet Pre-req</v>
      </c>
      <c r="H4" s="12" t="str">
        <f>IF($C4&lt;&gt;"","COMPLETE",(IF($K4=TRUE,(IF(VLOOKUP($A4,Rotation!$C$1:$M$1048575,4,FALSE)&lt;&gt;0,VLOOKUP($A4,Rotation!$C$1:$M$1048575,7,FALSE),"")),"Unmet Pre-req")))</f>
        <v>Unmet Pre-req</v>
      </c>
      <c r="I4" s="12" t="str">
        <f>IF($C4&lt;&gt;"","COMPLETE",(IF($K4=TRUE,(IF(VLOOKUP($A4,Rotation!$C$1:$M$1048575,4,FALSE)&lt;&gt;0,VLOOKUP($A4,Rotation!$C$1:$M$1048575,8,FALSE),"")),"Unmet Pre-req")))</f>
        <v>Unmet Pre-req</v>
      </c>
      <c r="J4" s="12" t="str">
        <f>IF($C4&lt;&gt;"","COMPLETE",(IF($K4=TRUE,(IF(VLOOKUP($A4,Rotation!$C$1:$M$1048575,4,FALSE)&lt;&gt;0,VLOOKUP($A4,Rotation!$C$1:$M$1048575,9,FALSE),"")),"Unmet Pre-req")))</f>
        <v>Unmet Pre-req</v>
      </c>
      <c r="K4" s="121" t="b">
        <f>IF(IF(VLOOKUP($A4,Rotation!$C$1:$M$1048575,10,FALSE)&lt;&gt;"",VLOOKUP($A4,Rotation!$C$1:$M$1048575,10,FALSE),FALSE)=FALSE,TRUE,IF(VLOOKUP(IF(VLOOKUP($A4,Rotation!$C$1:$M$1048575,10,FALSE)&lt;&gt;"",VLOOKUP($A4,Rotation!$C$1:$M$1048575,10,FALSE),FALSE),$A:$C,3)&lt;&gt;"",TRUE,FALSE))</f>
        <v>0</v>
      </c>
    </row>
    <row r="5" spans="1:11" s="1" customFormat="1" x14ac:dyDescent="0.2">
      <c r="A5" s="7" t="s">
        <v>55</v>
      </c>
      <c r="B5" s="10" t="str">
        <f>VLOOKUP($A5,Rotation!$C$1:$M$1048575,2,FALSE)</f>
        <v>Networking I</v>
      </c>
      <c r="C5" s="115"/>
      <c r="D5" s="122">
        <f>VLOOKUP($A5,Rotation!$C$1:$N$1048575,12,FALSE)</f>
        <v>3</v>
      </c>
      <c r="E5" s="12" t="str">
        <f>IF($C5&lt;&gt;"","COMPLETE",(IF($K5=TRUE,(IF(VLOOKUP($A5,Rotation!$C$1:$M$1048575,4,FALSE)&lt;&gt;0,VLOOKUP($A5,Rotation!$C$1:$M$1048575,4,FALSE),"")),"Unmet Pre-req")))</f>
        <v>Unmet Pre-req</v>
      </c>
      <c r="F5" s="12" t="str">
        <f>IF($C5&lt;&gt;"","COMPLETE",(IF($K5=TRUE,(IF(VLOOKUP($A5,Rotation!$C$1:$M$1048575,4,FALSE)&lt;&gt;0,VLOOKUP($A5,Rotation!$C$1:$M$1048575,5,FALSE),"")),"Unmet Pre-req")))</f>
        <v>Unmet Pre-req</v>
      </c>
      <c r="G5" s="12" t="str">
        <f>IF($C5&lt;&gt;"","COMPLETE",(IF($K5=TRUE,(IF(VLOOKUP($A5,Rotation!$C$1:$M$1048575,4,FALSE)&lt;&gt;0,VLOOKUP($A5,Rotation!$C$1:$M$1048575,6,FALSE),"")),"Unmet Pre-req")))</f>
        <v>Unmet Pre-req</v>
      </c>
      <c r="H5" s="12" t="str">
        <f>IF($C5&lt;&gt;"","COMPLETE",(IF($K5=TRUE,(IF(VLOOKUP($A5,Rotation!$C$1:$M$1048575,4,FALSE)&lt;&gt;0,VLOOKUP($A5,Rotation!$C$1:$M$1048575,7,FALSE),"")),"Unmet Pre-req")))</f>
        <v>Unmet Pre-req</v>
      </c>
      <c r="I5" s="12" t="str">
        <f>IF($C5&lt;&gt;"","COMPLETE",(IF($K5=TRUE,(IF(VLOOKUP($A5,Rotation!$C$1:$M$1048575,4,FALSE)&lt;&gt;0,VLOOKUP($A5,Rotation!$C$1:$M$1048575,8,FALSE),"")),"Unmet Pre-req")))</f>
        <v>Unmet Pre-req</v>
      </c>
      <c r="J5" s="12" t="str">
        <f>IF($C5&lt;&gt;"","COMPLETE",(IF($K5=TRUE,(IF(VLOOKUP($A5,Rotation!$C$1:$M$1048575,4,FALSE)&lt;&gt;0,VLOOKUP($A5,Rotation!$C$1:$M$1048575,9,FALSE),"")),"Unmet Pre-req")))</f>
        <v>Unmet Pre-req</v>
      </c>
      <c r="K5" s="121" t="b">
        <f>IF(IF(VLOOKUP($A5,Rotation!$C$1:$M$1048575,10,FALSE)&lt;&gt;"",VLOOKUP($A5,Rotation!$C$1:$M$1048575,10,FALSE),FALSE)=FALSE,TRUE,IF(VLOOKUP(IF(VLOOKUP($A5,Rotation!$C$1:$M$1048575,10,FALSE)&lt;&gt;"",VLOOKUP($A5,Rotation!$C$1:$M$1048575,10,FALSE),FALSE),$A:$C,3)&lt;&gt;"",TRUE,FALSE))</f>
        <v>0</v>
      </c>
    </row>
    <row r="6" spans="1:11" s="1" customFormat="1" x14ac:dyDescent="0.2">
      <c r="A6" s="7" t="s">
        <v>56</v>
      </c>
      <c r="B6" s="10" t="str">
        <f>VLOOKUP($A6,Rotation!$C$1:$M$1048575,2,FALSE)</f>
        <v>Networking II</v>
      </c>
      <c r="C6" s="115"/>
      <c r="D6" s="122">
        <f>VLOOKUP($A6,Rotation!$C$1:$N$1048575,12,FALSE)</f>
        <v>3</v>
      </c>
      <c r="E6" s="12" t="str">
        <f>IF($C6&lt;&gt;"","COMPLETE",(IF($K6=TRUE,(IF(VLOOKUP($A6,Rotation!$C$1:$M$1048575,4,FALSE)&lt;&gt;0,VLOOKUP($A6,Rotation!$C$1:$M$1048575,4,FALSE),"")),"Unmet Pre-req")))</f>
        <v>Unmet Pre-req</v>
      </c>
      <c r="F6" s="12" t="str">
        <f>IF($C6&lt;&gt;"","COMPLETE",(IF($K6=TRUE,(IF(VLOOKUP($A6,Rotation!$C$1:$M$1048575,4,FALSE)&lt;&gt;0,VLOOKUP($A6,Rotation!$C$1:$M$1048575,5,FALSE),"")),"Unmet Pre-req")))</f>
        <v>Unmet Pre-req</v>
      </c>
      <c r="G6" s="12" t="str">
        <f>IF($C6&lt;&gt;"","COMPLETE",(IF($K6=TRUE,(IF(VLOOKUP($A6,Rotation!$C$1:$M$1048575,4,FALSE)&lt;&gt;0,VLOOKUP($A6,Rotation!$C$1:$M$1048575,6,FALSE),"")),"Unmet Pre-req")))</f>
        <v>Unmet Pre-req</v>
      </c>
      <c r="H6" s="12" t="str">
        <f>IF($C6&lt;&gt;"","COMPLETE",(IF($K6=TRUE,(IF(VLOOKUP($A6,Rotation!$C$1:$M$1048575,4,FALSE)&lt;&gt;0,VLOOKUP($A6,Rotation!$C$1:$M$1048575,7,FALSE),"")),"Unmet Pre-req")))</f>
        <v>Unmet Pre-req</v>
      </c>
      <c r="I6" s="12" t="str">
        <f>IF($C6&lt;&gt;"","COMPLETE",(IF($K6=TRUE,(IF(VLOOKUP($A6,Rotation!$C$1:$M$1048575,4,FALSE)&lt;&gt;0,VLOOKUP($A6,Rotation!$C$1:$M$1048575,8,FALSE),"")),"Unmet Pre-req")))</f>
        <v>Unmet Pre-req</v>
      </c>
      <c r="J6" s="12" t="str">
        <f>IF($C6&lt;&gt;"","COMPLETE",(IF($K6=TRUE,(IF(VLOOKUP($A6,Rotation!$C$1:$M$1048575,4,FALSE)&lt;&gt;0,VLOOKUP($A6,Rotation!$C$1:$M$1048575,9,FALSE),"")),"Unmet Pre-req")))</f>
        <v>Unmet Pre-req</v>
      </c>
      <c r="K6" s="121" t="b">
        <f>IF(IF(VLOOKUP($A6,Rotation!$C$1:$M$1048575,10,FALSE)&lt;&gt;"",VLOOKUP($A6,Rotation!$C$1:$M$1048575,10,FALSE),FALSE)=FALSE,TRUE,IF(VLOOKUP(IF(VLOOKUP($A6,Rotation!$C$1:$M$1048575,10,FALSE)&lt;&gt;"",VLOOKUP($A6,Rotation!$C$1:$M$1048575,10,FALSE),FALSE),$A:$C,3)&lt;&gt;"",TRUE,FALSE))</f>
        <v>0</v>
      </c>
    </row>
    <row r="7" spans="1:11" s="1" customFormat="1" x14ac:dyDescent="0.2">
      <c r="A7" s="7" t="s">
        <v>57</v>
      </c>
      <c r="B7" s="10" t="str">
        <f>VLOOKUP($A7,Rotation!$C$1:$M$1048575,2,FALSE)</f>
        <v>Routing and Switching</v>
      </c>
      <c r="C7" s="115"/>
      <c r="D7" s="122">
        <f>VLOOKUP($A7,Rotation!$C$1:$N$1048575,12,FALSE)</f>
        <v>5</v>
      </c>
      <c r="E7" s="12" t="str">
        <f>IF($C7&lt;&gt;"","COMPLETE",(IF($K7=TRUE,(IF(VLOOKUP($A7,Rotation!$C$1:$M$1048575,4,FALSE)&lt;&gt;0,VLOOKUP($A7,Rotation!$C$1:$M$1048575,4,FALSE),"")),"Unmet Pre-req")))</f>
        <v>Unmet Pre-req</v>
      </c>
      <c r="F7" s="12" t="str">
        <f>IF($C7&lt;&gt;"","COMPLETE",(IF($K7=TRUE,(IF(VLOOKUP($A7,Rotation!$C$1:$M$1048575,4,FALSE)&lt;&gt;0,VLOOKUP($A7,Rotation!$C$1:$M$1048575,5,FALSE),"")),"Unmet Pre-req")))</f>
        <v>Unmet Pre-req</v>
      </c>
      <c r="G7" s="12" t="str">
        <f>IF($C7&lt;&gt;"","COMPLETE",(IF($K7=TRUE,(IF(VLOOKUP($A7,Rotation!$C$1:$M$1048575,4,FALSE)&lt;&gt;0,VLOOKUP($A7,Rotation!$C$1:$M$1048575,6,FALSE),"")),"Unmet Pre-req")))</f>
        <v>Unmet Pre-req</v>
      </c>
      <c r="H7" s="12" t="str">
        <f>IF($C7&lt;&gt;"","COMPLETE",(IF($K7=TRUE,(IF(VLOOKUP($A7,Rotation!$C$1:$M$1048575,4,FALSE)&lt;&gt;0,VLOOKUP($A7,Rotation!$C$1:$M$1048575,7,FALSE),"")),"Unmet Pre-req")))</f>
        <v>Unmet Pre-req</v>
      </c>
      <c r="I7" s="12" t="str">
        <f>IF($C7&lt;&gt;"","COMPLETE",(IF($K7=TRUE,(IF(VLOOKUP($A7,Rotation!$C$1:$M$1048575,4,FALSE)&lt;&gt;0,VLOOKUP($A7,Rotation!$C$1:$M$1048575,8,FALSE),"")),"Unmet Pre-req")))</f>
        <v>Unmet Pre-req</v>
      </c>
      <c r="J7" s="12" t="str">
        <f>IF($C7&lt;&gt;"","COMPLETE",(IF($K7=TRUE,(IF(VLOOKUP($A7,Rotation!$C$1:$M$1048575,4,FALSE)&lt;&gt;0,VLOOKUP($A7,Rotation!$C$1:$M$1048575,9,FALSE),"")),"Unmet Pre-req")))</f>
        <v>Unmet Pre-req</v>
      </c>
      <c r="K7" s="121" t="b">
        <f>IF(IF(VLOOKUP($A7,Rotation!$C$1:$M$1048575,10,FALSE)&lt;&gt;"",VLOOKUP($A7,Rotation!$C$1:$M$1048575,10,FALSE),FALSE)=FALSE,TRUE,IF(VLOOKUP(IF(VLOOKUP($A7,Rotation!$C$1:$M$1048575,10,FALSE)&lt;&gt;"",VLOOKUP($A7,Rotation!$C$1:$M$1048575,10,FALSE),FALSE),$A:$C,3)&lt;&gt;"",TRUE,FALSE))</f>
        <v>0</v>
      </c>
    </row>
    <row r="8" spans="1:11" s="1" customFormat="1" x14ac:dyDescent="0.2">
      <c r="A8" s="7" t="s">
        <v>58</v>
      </c>
      <c r="B8" s="10" t="str">
        <f>VLOOKUP($A8,Rotation!$C$1:$M$1048575,2,FALSE)</f>
        <v>Advanced Routing and Switching</v>
      </c>
      <c r="C8" s="115"/>
      <c r="D8" s="122">
        <f>VLOOKUP($A8,Rotation!$C$1:$N$1048575,12,FALSE)</f>
        <v>3</v>
      </c>
      <c r="E8" s="12" t="str">
        <f>IF($C8&lt;&gt;"","COMPLETE",(IF($K8=TRUE,(IF(VLOOKUP($A8,Rotation!$C$1:$M$1048575,4,FALSE)&lt;&gt;0,VLOOKUP($A8,Rotation!$C$1:$M$1048575,4,FALSE),"")),"Unmet Pre-req")))</f>
        <v>Unmet Pre-req</v>
      </c>
      <c r="F8" s="12" t="str">
        <f>IF($C8&lt;&gt;"","COMPLETE",(IF($K8=TRUE,(IF(VLOOKUP($A8,Rotation!$C$1:$M$1048575,4,FALSE)&lt;&gt;0,VLOOKUP($A8,Rotation!$C$1:$M$1048575,5,FALSE),"")),"Unmet Pre-req")))</f>
        <v>Unmet Pre-req</v>
      </c>
      <c r="G8" s="12" t="str">
        <f>IF($C8&lt;&gt;"","COMPLETE",(IF($K8=TRUE,(IF(VLOOKUP($A8,Rotation!$C$1:$M$1048575,4,FALSE)&lt;&gt;0,VLOOKUP($A8,Rotation!$C$1:$M$1048575,6,FALSE),"")),"Unmet Pre-req")))</f>
        <v>Unmet Pre-req</v>
      </c>
      <c r="H8" s="12" t="str">
        <f>IF($C8&lt;&gt;"","COMPLETE",(IF($K8=TRUE,(IF(VLOOKUP($A8,Rotation!$C$1:$M$1048575,4,FALSE)&lt;&gt;0,VLOOKUP($A8,Rotation!$C$1:$M$1048575,7,FALSE),"")),"Unmet Pre-req")))</f>
        <v>Unmet Pre-req</v>
      </c>
      <c r="I8" s="12" t="str">
        <f>IF($C8&lt;&gt;"","COMPLETE",(IF($K8=TRUE,(IF(VLOOKUP($A8,Rotation!$C$1:$M$1048575,4,FALSE)&lt;&gt;0,VLOOKUP($A8,Rotation!$C$1:$M$1048575,8,FALSE),"")),"Unmet Pre-req")))</f>
        <v>Unmet Pre-req</v>
      </c>
      <c r="J8" s="12" t="str">
        <f>IF($C8&lt;&gt;"","COMPLETE",(IF($K8=TRUE,(IF(VLOOKUP($A8,Rotation!$C$1:$M$1048575,4,FALSE)&lt;&gt;0,VLOOKUP($A8,Rotation!$C$1:$M$1048575,9,FALSE),"")),"Unmet Pre-req")))</f>
        <v>Unmet Pre-req</v>
      </c>
      <c r="K8" s="121" t="b">
        <f>IF(IF(VLOOKUP($A8,Rotation!$C$1:$M$1048575,10,FALSE)&lt;&gt;"",VLOOKUP($A8,Rotation!$C$1:$M$1048575,10,FALSE),FALSE)=FALSE,TRUE,IF(VLOOKUP(IF(VLOOKUP($A8,Rotation!$C$1:$M$1048575,10,FALSE)&lt;&gt;"",VLOOKUP($A8,Rotation!$C$1:$M$1048575,10,FALSE),FALSE),$A:$C,3)&lt;&gt;"",TRUE,FALSE))</f>
        <v>0</v>
      </c>
    </row>
    <row r="9" spans="1:11" s="1" customFormat="1" x14ac:dyDescent="0.2">
      <c r="A9" s="7" t="s">
        <v>59</v>
      </c>
      <c r="B9" s="10" t="str">
        <f>VLOOKUP($A9,Rotation!$C$1:$M$1048575,2,FALSE)</f>
        <v>Windows Administration</v>
      </c>
      <c r="C9" s="115"/>
      <c r="D9" s="122">
        <f>VLOOKUP($A9,Rotation!$C$1:$N$1048575,12,FALSE)</f>
        <v>3</v>
      </c>
      <c r="E9" s="12" t="str">
        <f>IF($C9&lt;&gt;"","COMPLETE",(IF($K9=TRUE,(IF(VLOOKUP($A9,Rotation!$C$1:$M$1048575,4,FALSE)&lt;&gt;0,VLOOKUP($A9,Rotation!$C$1:$M$1048575,4,FALSE),"")),"Unmet Pre-req")))</f>
        <v>Unmet Pre-req</v>
      </c>
      <c r="F9" s="12" t="str">
        <f>IF($C9&lt;&gt;"","COMPLETE",(IF($K9=TRUE,(IF(VLOOKUP($A9,Rotation!$C$1:$M$1048575,4,FALSE)&lt;&gt;0,VLOOKUP($A9,Rotation!$C$1:$M$1048575,5,FALSE),"")),"Unmet Pre-req")))</f>
        <v>Unmet Pre-req</v>
      </c>
      <c r="G9" s="12" t="str">
        <f>IF($C9&lt;&gt;"","COMPLETE",(IF($K9=TRUE,(IF(VLOOKUP($A9,Rotation!$C$1:$M$1048575,4,FALSE)&lt;&gt;0,VLOOKUP($A9,Rotation!$C$1:$M$1048575,6,FALSE),"")),"Unmet Pre-req")))</f>
        <v>Unmet Pre-req</v>
      </c>
      <c r="H9" s="12" t="str">
        <f>IF($C9&lt;&gt;"","COMPLETE",(IF($K9=TRUE,(IF(VLOOKUP($A9,Rotation!$C$1:$M$1048575,4,FALSE)&lt;&gt;0,VLOOKUP($A9,Rotation!$C$1:$M$1048575,7,FALSE),"")),"Unmet Pre-req")))</f>
        <v>Unmet Pre-req</v>
      </c>
      <c r="I9" s="12" t="str">
        <f>IF($C9&lt;&gt;"","COMPLETE",(IF($K9=TRUE,(IF(VLOOKUP($A9,Rotation!$C$1:$M$1048575,4,FALSE)&lt;&gt;0,VLOOKUP($A9,Rotation!$C$1:$M$1048575,8,FALSE),"")),"Unmet Pre-req")))</f>
        <v>Unmet Pre-req</v>
      </c>
      <c r="J9" s="12" t="str">
        <f>IF($C9&lt;&gt;"","COMPLETE",(IF($K9=TRUE,(IF(VLOOKUP($A9,Rotation!$C$1:$M$1048575,4,FALSE)&lt;&gt;0,VLOOKUP($A9,Rotation!$C$1:$M$1048575,9,FALSE),"")),"Unmet Pre-req")))</f>
        <v>Unmet Pre-req</v>
      </c>
      <c r="K9" s="121" t="b">
        <f>IF(IF(VLOOKUP($A9,Rotation!$C$1:$M$1048575,10,FALSE)&lt;&gt;"",VLOOKUP($A9,Rotation!$C$1:$M$1048575,10,FALSE),FALSE)=FALSE,TRUE,IF(VLOOKUP(IF(VLOOKUP($A9,Rotation!$C$1:$M$1048575,10,FALSE)&lt;&gt;"",VLOOKUP($A9,Rotation!$C$1:$M$1048575,10,FALSE),FALSE),$A:$C,3)&lt;&gt;"",TRUE,FALSE))</f>
        <v>0</v>
      </c>
    </row>
    <row r="10" spans="1:11" s="1" customFormat="1" x14ac:dyDescent="0.2">
      <c r="A10" s="7" t="s">
        <v>60</v>
      </c>
      <c r="B10" s="10" t="str">
        <f>VLOOKUP($A10,Rotation!$C$1:$M$1048575,2,FALSE)</f>
        <v>Linux Administration</v>
      </c>
      <c r="C10" s="115"/>
      <c r="D10" s="122">
        <f>VLOOKUP($A10,Rotation!$C$1:$N$1048575,12,FALSE)</f>
        <v>3</v>
      </c>
      <c r="E10" s="12" t="str">
        <f>IF($C10&lt;&gt;"","COMPLETE",(IF($K10=TRUE,(IF(VLOOKUP($A10,Rotation!$C$1:$M$1048575,4,FALSE)&lt;&gt;0,VLOOKUP($A10,Rotation!$C$1:$M$1048575,4,FALSE),"")),"Unmet Pre-req")))</f>
        <v>Unmet Pre-req</v>
      </c>
      <c r="F10" s="12" t="str">
        <f>IF($C10&lt;&gt;"","COMPLETE",(IF($K10=TRUE,(IF(VLOOKUP($A10,Rotation!$C$1:$M$1048575,4,FALSE)&lt;&gt;0,VLOOKUP($A10,Rotation!$C$1:$M$1048575,5,FALSE),"")),"Unmet Pre-req")))</f>
        <v>Unmet Pre-req</v>
      </c>
      <c r="G10" s="12" t="str">
        <f>IF($C10&lt;&gt;"","COMPLETE",(IF($K10=TRUE,(IF(VLOOKUP($A10,Rotation!$C$1:$M$1048575,4,FALSE)&lt;&gt;0,VLOOKUP($A10,Rotation!$C$1:$M$1048575,6,FALSE),"")),"Unmet Pre-req")))</f>
        <v>Unmet Pre-req</v>
      </c>
      <c r="H10" s="12" t="str">
        <f>IF($C10&lt;&gt;"","COMPLETE",(IF($K10=TRUE,(IF(VLOOKUP($A10,Rotation!$C$1:$M$1048575,4,FALSE)&lt;&gt;0,VLOOKUP($A10,Rotation!$C$1:$M$1048575,7,FALSE),"")),"Unmet Pre-req")))</f>
        <v>Unmet Pre-req</v>
      </c>
      <c r="I10" s="12" t="str">
        <f>IF($C10&lt;&gt;"","COMPLETE",(IF($K10=TRUE,(IF(VLOOKUP($A10,Rotation!$C$1:$M$1048575,4,FALSE)&lt;&gt;0,VLOOKUP($A10,Rotation!$C$1:$M$1048575,8,FALSE),"")),"Unmet Pre-req")))</f>
        <v>Unmet Pre-req</v>
      </c>
      <c r="J10" s="12" t="str">
        <f>IF($C10&lt;&gt;"","COMPLETE",(IF($K10=TRUE,(IF(VLOOKUP($A10,Rotation!$C$1:$M$1048575,4,FALSE)&lt;&gt;0,VLOOKUP($A10,Rotation!$C$1:$M$1048575,9,FALSE),"")),"Unmet Pre-req")))</f>
        <v>Unmet Pre-req</v>
      </c>
      <c r="K10" s="121" t="b">
        <f>IF(IF(VLOOKUP($A10,Rotation!$C$1:$M$1048575,10,FALSE)&lt;&gt;"",VLOOKUP($A10,Rotation!$C$1:$M$1048575,10,FALSE),FALSE)=FALSE,TRUE,IF(VLOOKUP(IF(VLOOKUP($A10,Rotation!$C$1:$M$1048575,10,FALSE)&lt;&gt;"",VLOOKUP($A10,Rotation!$C$1:$M$1048575,10,FALSE),FALSE),$A:$C,3)&lt;&gt;"",TRUE,FALSE))</f>
        <v>0</v>
      </c>
    </row>
    <row r="11" spans="1:11" s="1" customFormat="1" x14ac:dyDescent="0.2">
      <c r="A11" s="7" t="s">
        <v>61</v>
      </c>
      <c r="B11" s="10" t="str">
        <f>VLOOKUP($A11,Rotation!$C$1:$M$1048575,2,FALSE)</f>
        <v>Survey of Enterprise Systems</v>
      </c>
      <c r="C11" s="115"/>
      <c r="D11" s="122">
        <f>VLOOKUP($A11,Rotation!$C$1:$N$1048575,12,FALSE)</f>
        <v>3</v>
      </c>
      <c r="E11" s="12" t="str">
        <f>IF($C11&lt;&gt;"","COMPLETE",(IF($K11=TRUE,(IF(VLOOKUP($A11,Rotation!$C$1:$M$1048575,4,FALSE)&lt;&gt;0,VLOOKUP($A11,Rotation!$C$1:$M$1048575,4,FALSE),"")),"Unmet Pre-req")))</f>
        <v>Unmet Pre-req</v>
      </c>
      <c r="F11" s="12" t="str">
        <f>IF($C11&lt;&gt;"","COMPLETE",(IF($K11=TRUE,(IF(VLOOKUP($A11,Rotation!$C$1:$M$1048575,4,FALSE)&lt;&gt;0,VLOOKUP($A11,Rotation!$C$1:$M$1048575,5,FALSE),"")),"Unmet Pre-req")))</f>
        <v>Unmet Pre-req</v>
      </c>
      <c r="G11" s="12" t="str">
        <f>IF($C11&lt;&gt;"","COMPLETE",(IF($K11=TRUE,(IF(VLOOKUP($A11,Rotation!$C$1:$M$1048575,4,FALSE)&lt;&gt;0,VLOOKUP($A11,Rotation!$C$1:$M$1048575,6,FALSE),"")),"Unmet Pre-req")))</f>
        <v>Unmet Pre-req</v>
      </c>
      <c r="H11" s="12" t="str">
        <f>IF($C11&lt;&gt;"","COMPLETE",(IF($K11=TRUE,(IF(VLOOKUP($A11,Rotation!$C$1:$M$1048575,4,FALSE)&lt;&gt;0,VLOOKUP($A11,Rotation!$C$1:$M$1048575,7,FALSE),"")),"Unmet Pre-req")))</f>
        <v>Unmet Pre-req</v>
      </c>
      <c r="I11" s="12" t="str">
        <f>IF($C11&lt;&gt;"","COMPLETE",(IF($K11=TRUE,(IF(VLOOKUP($A11,Rotation!$C$1:$M$1048575,4,FALSE)&lt;&gt;0,VLOOKUP($A11,Rotation!$C$1:$M$1048575,8,FALSE),"")),"Unmet Pre-req")))</f>
        <v>Unmet Pre-req</v>
      </c>
      <c r="J11" s="12" t="str">
        <f>IF($C11&lt;&gt;"","COMPLETE",(IF($K11=TRUE,(IF(VLOOKUP($A11,Rotation!$C$1:$M$1048575,4,FALSE)&lt;&gt;0,VLOOKUP($A11,Rotation!$C$1:$M$1048575,9,FALSE),"")),"Unmet Pre-req")))</f>
        <v>Unmet Pre-req</v>
      </c>
      <c r="K11" s="121" t="b">
        <f>IF(IF(VLOOKUP($A11,Rotation!$C$1:$M$1048575,10,FALSE)&lt;&gt;"",VLOOKUP($A11,Rotation!$C$1:$M$1048575,10,FALSE),FALSE)=FALSE,TRUE,IF(VLOOKUP(IF(VLOOKUP($A11,Rotation!$C$1:$M$1048575,10,FALSE)&lt;&gt;"",VLOOKUP($A11,Rotation!$C$1:$M$1048575,10,FALSE),FALSE),$A:$C,3)&lt;&gt;"",TRUE,FALSE))</f>
        <v>0</v>
      </c>
    </row>
    <row r="12" spans="1:11" s="1" customFormat="1" x14ac:dyDescent="0.2">
      <c r="A12" s="7" t="s">
        <v>62</v>
      </c>
      <c r="B12" s="10" t="str">
        <f>VLOOKUP($A12,Rotation!$C$1:$M$1048575,2,FALSE)</f>
        <v>Scripting for Network Admins</v>
      </c>
      <c r="C12" s="115"/>
      <c r="D12" s="122">
        <f>VLOOKUP($A12,Rotation!$C$1:$N$1048575,12,FALSE)</f>
        <v>3</v>
      </c>
      <c r="E12" s="12" t="str">
        <f>IF($C12&lt;&gt;"","COMPLETE",(IF($K12=TRUE,(IF(VLOOKUP($A12,Rotation!$C$1:$M$1048575,4,FALSE)&lt;&gt;0,VLOOKUP($A12,Rotation!$C$1:$M$1048575,4,FALSE),"")),"Unmet Pre-req")))</f>
        <v>Unmet Pre-req</v>
      </c>
      <c r="F12" s="12" t="str">
        <f>IF($C12&lt;&gt;"","COMPLETE",(IF($K12=TRUE,(IF(VLOOKUP($A12,Rotation!$C$1:$M$1048575,4,FALSE)&lt;&gt;0,VLOOKUP($A12,Rotation!$C$1:$M$1048575,5,FALSE),"")),"Unmet Pre-req")))</f>
        <v>Unmet Pre-req</v>
      </c>
      <c r="G12" s="12" t="str">
        <f>IF($C12&lt;&gt;"","COMPLETE",(IF($K12=TRUE,(IF(VLOOKUP($A12,Rotation!$C$1:$M$1048575,4,FALSE)&lt;&gt;0,VLOOKUP($A12,Rotation!$C$1:$M$1048575,6,FALSE),"")),"Unmet Pre-req")))</f>
        <v>Unmet Pre-req</v>
      </c>
      <c r="H12" s="12" t="str">
        <f>IF($C12&lt;&gt;"","COMPLETE",(IF($K12=TRUE,(IF(VLOOKUP($A12,Rotation!$C$1:$M$1048575,4,FALSE)&lt;&gt;0,VLOOKUP($A12,Rotation!$C$1:$M$1048575,7,FALSE),"")),"Unmet Pre-req")))</f>
        <v>Unmet Pre-req</v>
      </c>
      <c r="I12" s="12" t="str">
        <f>IF($C12&lt;&gt;"","COMPLETE",(IF($K12=TRUE,(IF(VLOOKUP($A12,Rotation!$C$1:$M$1048575,4,FALSE)&lt;&gt;0,VLOOKUP($A12,Rotation!$C$1:$M$1048575,8,FALSE),"")),"Unmet Pre-req")))</f>
        <v>Unmet Pre-req</v>
      </c>
      <c r="J12" s="12" t="str">
        <f>IF($C12&lt;&gt;"","COMPLETE",(IF($K12=TRUE,(IF(VLOOKUP($A12,Rotation!$C$1:$M$1048575,4,FALSE)&lt;&gt;0,VLOOKUP($A12,Rotation!$C$1:$M$1048575,9,FALSE),"")),"Unmet Pre-req")))</f>
        <v>Unmet Pre-req</v>
      </c>
      <c r="K12" s="121" t="b">
        <f>IF(IF(VLOOKUP($A12,Rotation!$C$1:$M$1048575,10,FALSE)&lt;&gt;"",VLOOKUP($A12,Rotation!$C$1:$M$1048575,10,FALSE),FALSE)=FALSE,TRUE,IF(VLOOKUP(IF(VLOOKUP($A12,Rotation!$C$1:$M$1048575,10,FALSE)&lt;&gt;"",VLOOKUP($A12,Rotation!$C$1:$M$1048575,10,FALSE),FALSE),$A:$C,3)&lt;&gt;"",TRUE,FALSE))</f>
        <v>0</v>
      </c>
    </row>
    <row r="13" spans="1:11" s="1" customFormat="1" x14ac:dyDescent="0.2">
      <c r="A13" s="7" t="s">
        <v>63</v>
      </c>
      <c r="B13" s="10" t="str">
        <f>VLOOKUP($A13,Rotation!$C$1:$M$1048575,2,FALSE)</f>
        <v>Database Management Systems</v>
      </c>
      <c r="C13" s="115"/>
      <c r="D13" s="122">
        <f>VLOOKUP($A13,Rotation!$C$1:$N$1048575,12,FALSE)</f>
        <v>3</v>
      </c>
      <c r="E13" s="12" t="str">
        <f>IF($C13&lt;&gt;"","COMPLETE",(IF($K13=TRUE,(IF(VLOOKUP($A13,Rotation!$C$1:$M$1048575,4,FALSE)&lt;&gt;0,VLOOKUP($A13,Rotation!$C$1:$M$1048575,4,FALSE),"")),"Unmet Pre-req")))</f>
        <v>Unmet Pre-req</v>
      </c>
      <c r="F13" s="12" t="str">
        <f>IF($C13&lt;&gt;"","COMPLETE",(IF($K13=TRUE,(IF(VLOOKUP($A13,Rotation!$C$1:$M$1048575,4,FALSE)&lt;&gt;0,VLOOKUP($A13,Rotation!$C$1:$M$1048575,5,FALSE),"")),"Unmet Pre-req")))</f>
        <v>Unmet Pre-req</v>
      </c>
      <c r="G13" s="12" t="str">
        <f>IF($C13&lt;&gt;"","COMPLETE",(IF($K13=TRUE,(IF(VLOOKUP($A13,Rotation!$C$1:$M$1048575,4,FALSE)&lt;&gt;0,VLOOKUP($A13,Rotation!$C$1:$M$1048575,6,FALSE),"")),"Unmet Pre-req")))</f>
        <v>Unmet Pre-req</v>
      </c>
      <c r="H13" s="12" t="str">
        <f>IF($C13&lt;&gt;"","COMPLETE",(IF($K13=TRUE,(IF(VLOOKUP($A13,Rotation!$C$1:$M$1048575,4,FALSE)&lt;&gt;0,VLOOKUP($A13,Rotation!$C$1:$M$1048575,7,FALSE),"")),"Unmet Pre-req")))</f>
        <v>Unmet Pre-req</v>
      </c>
      <c r="I13" s="12" t="str">
        <f>IF($C13&lt;&gt;"","COMPLETE",(IF($K13=TRUE,(IF(VLOOKUP($A13,Rotation!$C$1:$M$1048575,4,FALSE)&lt;&gt;0,VLOOKUP($A13,Rotation!$C$1:$M$1048575,8,FALSE),"")),"Unmet Pre-req")))</f>
        <v>Unmet Pre-req</v>
      </c>
      <c r="J13" s="12" t="str">
        <f>IF($C13&lt;&gt;"","COMPLETE",(IF($K13=TRUE,(IF(VLOOKUP($A13,Rotation!$C$1:$M$1048575,4,FALSE)&lt;&gt;0,VLOOKUP($A13,Rotation!$C$1:$M$1048575,9,FALSE),"")),"Unmet Pre-req")))</f>
        <v>Unmet Pre-req</v>
      </c>
      <c r="K13" s="121" t="b">
        <f>IF(IF(VLOOKUP($A13,Rotation!$C$1:$M$1048575,10,FALSE)&lt;&gt;"",VLOOKUP($A13,Rotation!$C$1:$M$1048575,10,FALSE),FALSE)=FALSE,TRUE,IF(VLOOKUP(IF(VLOOKUP($A13,Rotation!$C$1:$M$1048575,10,FALSE)&lt;&gt;"",VLOOKUP($A13,Rotation!$C$1:$M$1048575,10,FALSE),FALSE),$A:$C,3)&lt;&gt;"",TRUE,FALSE))</f>
        <v>0</v>
      </c>
    </row>
    <row r="14" spans="1:11" s="1" customFormat="1" x14ac:dyDescent="0.2">
      <c r="A14" s="7" t="s">
        <v>184</v>
      </c>
      <c r="B14" s="10" t="str">
        <f>VLOOKUP($A14,Rotation!$C$1:$M$1048575,2,FALSE)</f>
        <v>Introduction to Computers</v>
      </c>
      <c r="C14" s="115"/>
      <c r="D14" s="122">
        <f>VLOOKUP($A14,Rotation!$C$1:$N$1048575,12,FALSE)</f>
        <v>3</v>
      </c>
      <c r="E14" s="12" t="str">
        <f>IF($C14&lt;&gt;"","COMPLETE",(IF($K14=TRUE,(IF(VLOOKUP($A14,Rotation!$C$1:$M$1048575,4,FALSE)&lt;&gt;0,VLOOKUP($A14,Rotation!$C$1:$M$1048575,4,FALSE),"")),"Unmet Pre-req")))</f>
        <v>Primary</v>
      </c>
      <c r="F14" s="12" t="str">
        <f>IF($C14&lt;&gt;"","COMPLETE",(IF($K14=TRUE,(IF(VLOOKUP($A14,Rotation!$C$1:$M$1048575,4,FALSE)&lt;&gt;0,VLOOKUP($A14,Rotation!$C$1:$M$1048575,5,FALSE),"")),"Unmet Pre-req")))</f>
        <v>Secondary</v>
      </c>
      <c r="G14" s="12" t="str">
        <f>IF($C14&lt;&gt;"","COMPLETE",(IF($K14=TRUE,(IF(VLOOKUP($A14,Rotation!$C$1:$M$1048575,4,FALSE)&lt;&gt;0,VLOOKUP($A14,Rotation!$C$1:$M$1048575,6,FALSE),"")),"Unmet Pre-req")))</f>
        <v>Primary</v>
      </c>
      <c r="H14" s="12" t="str">
        <f>IF($C14&lt;&gt;"","COMPLETE",(IF($K14=TRUE,(IF(VLOOKUP($A14,Rotation!$C$1:$M$1048575,4,FALSE)&lt;&gt;0,VLOOKUP($A14,Rotation!$C$1:$M$1048575,7,FALSE),"")),"Unmet Pre-req")))</f>
        <v>Secondary</v>
      </c>
      <c r="I14" s="12" t="str">
        <f>IF($C14&lt;&gt;"","COMPLETE",(IF($K14=TRUE,(IF(VLOOKUP($A14,Rotation!$C$1:$M$1048575,4,FALSE)&lt;&gt;0,VLOOKUP($A14,Rotation!$C$1:$M$1048575,8,FALSE),"")),"Unmet Pre-req")))</f>
        <v>Secondary</v>
      </c>
      <c r="J14" s="12" t="str">
        <f>IF($C14&lt;&gt;"","COMPLETE",(IF($K14=TRUE,(IF(VLOOKUP($A14,Rotation!$C$1:$M$1048575,4,FALSE)&lt;&gt;0,VLOOKUP($A14,Rotation!$C$1:$M$1048575,9,FALSE),"")),"Unmet Pre-req")))</f>
        <v>Not Offered</v>
      </c>
      <c r="K14" s="121" t="b">
        <f>IF(IF(VLOOKUP($A14,Rotation!$C$1:$M$1048575,10,FALSE)&lt;&gt;"",VLOOKUP($A14,Rotation!$C$1:$M$1048575,10,FALSE),FALSE)=FALSE,TRUE,IF(VLOOKUP(IF(VLOOKUP($A14,Rotation!$C$1:$M$1048575,10,FALSE)&lt;&gt;"",VLOOKUP($A14,Rotation!$C$1:$M$1048575,10,FALSE),FALSE),$A:$C,3)&lt;&gt;"",TRUE,FALSE))</f>
        <v>1</v>
      </c>
    </row>
    <row r="15" spans="1:11" s="1" customFormat="1" x14ac:dyDescent="0.2">
      <c r="A15" s="7" t="s">
        <v>72</v>
      </c>
      <c r="B15" s="10" t="str">
        <f>VLOOKUP($A15,Rotation!$C$1:$M$1048575,2,FALSE)</f>
        <v>Computer Science I</v>
      </c>
      <c r="C15" s="115"/>
      <c r="D15" s="122">
        <f>VLOOKUP($A15,Rotation!$C$1:$N$1048575,12,FALSE)</f>
        <v>3</v>
      </c>
      <c r="E15" s="12" t="str">
        <f>IF($C15&lt;&gt;"","COMPLETE",(IF($K15=TRUE,(IF(VLOOKUP($A15,Rotation!$C$1:$M$1048575,4,FALSE)&lt;&gt;0,VLOOKUP($A15,Rotation!$C$1:$M$1048575,4,FALSE),"")),"Unmet Pre-req")))</f>
        <v>Primary</v>
      </c>
      <c r="F15" s="12" t="str">
        <f>IF($C15&lt;&gt;"","COMPLETE",(IF($K15=TRUE,(IF(VLOOKUP($A15,Rotation!$C$1:$M$1048575,4,FALSE)&lt;&gt;0,VLOOKUP($A15,Rotation!$C$1:$M$1048575,5,FALSE),"")),"Unmet Pre-req")))</f>
        <v>Secondary</v>
      </c>
      <c r="G15" s="12" t="str">
        <f>IF($C15&lt;&gt;"","COMPLETE",(IF($K15=TRUE,(IF(VLOOKUP($A15,Rotation!$C$1:$M$1048575,4,FALSE)&lt;&gt;0,VLOOKUP($A15,Rotation!$C$1:$M$1048575,6,FALSE),"")),"Unmet Pre-req")))</f>
        <v>Primary</v>
      </c>
      <c r="H15" s="12" t="str">
        <f>IF($C15&lt;&gt;"","COMPLETE",(IF($K15=TRUE,(IF(VLOOKUP($A15,Rotation!$C$1:$M$1048575,4,FALSE)&lt;&gt;0,VLOOKUP($A15,Rotation!$C$1:$M$1048575,7,FALSE),"")),"Unmet Pre-req")))</f>
        <v>Secondary</v>
      </c>
      <c r="I15" s="12" t="str">
        <f>IF($C15&lt;&gt;"","COMPLETE",(IF($K15=TRUE,(IF(VLOOKUP($A15,Rotation!$C$1:$M$1048575,4,FALSE)&lt;&gt;0,VLOOKUP($A15,Rotation!$C$1:$M$1048575,8,FALSE),"")),"Unmet Pre-req")))</f>
        <v>Secondary</v>
      </c>
      <c r="J15" s="12" t="str">
        <f>IF($C15&lt;&gt;"","COMPLETE",(IF($K15=TRUE,(IF(VLOOKUP($A15,Rotation!$C$1:$M$1048575,4,FALSE)&lt;&gt;0,VLOOKUP($A15,Rotation!$C$1:$M$1048575,9,FALSE),"")),"Unmet Pre-req")))</f>
        <v>Not Offered</v>
      </c>
      <c r="K15" s="121" t="b">
        <f>IF(IF(VLOOKUP($A15,Rotation!$C$1:$M$1048575,10,FALSE)&lt;&gt;"",VLOOKUP($A15,Rotation!$C$1:$M$1048575,10,FALSE),FALSE)=FALSE,TRUE,IF(VLOOKUP(IF(VLOOKUP($A15,Rotation!$C$1:$M$1048575,10,FALSE)&lt;&gt;"",VLOOKUP($A15,Rotation!$C$1:$M$1048575,10,FALSE),FALSE),$A:$C,3)&lt;&gt;"",TRUE,FALSE))</f>
        <v>1</v>
      </c>
    </row>
    <row r="16" spans="1:11" s="1" customFormat="1" x14ac:dyDescent="0.2">
      <c r="A16" s="7" t="s">
        <v>64</v>
      </c>
      <c r="B16" s="10" t="str">
        <f>VLOOKUP($A16,Rotation!$C$1:$M$1048575,2,FALSE)</f>
        <v>Information Security Fundamentals</v>
      </c>
      <c r="C16" s="115"/>
      <c r="D16" s="122">
        <f>VLOOKUP($A16,Rotation!$C$1:$N$1048575,12,FALSE)</f>
        <v>3</v>
      </c>
      <c r="E16" s="12" t="str">
        <f>IF($C16&lt;&gt;"","COMPLETE",(IF($K16=TRUE,(IF(VLOOKUP($A16,Rotation!$C$1:$M$1048575,4,FALSE)&lt;&gt;0,VLOOKUP($A16,Rotation!$C$1:$M$1048575,4,FALSE),"")),"Unmet Pre-req")))</f>
        <v>Secondary</v>
      </c>
      <c r="F16" s="12" t="str">
        <f>IF($C16&lt;&gt;"","COMPLETE",(IF($K16=TRUE,(IF(VLOOKUP($A16,Rotation!$C$1:$M$1048575,4,FALSE)&lt;&gt;0,VLOOKUP($A16,Rotation!$C$1:$M$1048575,5,FALSE),"")),"Unmet Pre-req")))</f>
        <v>Primary</v>
      </c>
      <c r="G16" s="12" t="str">
        <f>IF($C16&lt;&gt;"","COMPLETE",(IF($K16=TRUE,(IF(VLOOKUP($A16,Rotation!$C$1:$M$1048575,4,FALSE)&lt;&gt;0,VLOOKUP($A16,Rotation!$C$1:$M$1048575,6,FALSE),"")),"Unmet Pre-req")))</f>
        <v>Primary</v>
      </c>
      <c r="H16" s="12" t="str">
        <f>IF($C16&lt;&gt;"","COMPLETE",(IF($K16=TRUE,(IF(VLOOKUP($A16,Rotation!$C$1:$M$1048575,4,FALSE)&lt;&gt;0,VLOOKUP($A16,Rotation!$C$1:$M$1048575,7,FALSE),"")),"Unmet Pre-req")))</f>
        <v>Primary</v>
      </c>
      <c r="I16" s="12" t="str">
        <f>IF($C16&lt;&gt;"","COMPLETE",(IF($K16=TRUE,(IF(VLOOKUP($A16,Rotation!$C$1:$M$1048575,4,FALSE)&lt;&gt;0,VLOOKUP($A16,Rotation!$C$1:$M$1048575,8,FALSE),"")),"Unmet Pre-req")))</f>
        <v>Secondary</v>
      </c>
      <c r="J16" s="12" t="str">
        <f>IF($C16&lt;&gt;"","COMPLETE",(IF($K16=TRUE,(IF(VLOOKUP($A16,Rotation!$C$1:$M$1048575,4,FALSE)&lt;&gt;0,VLOOKUP($A16,Rotation!$C$1:$M$1048575,9,FALSE),"")),"Unmet Pre-req")))</f>
        <v>Not Offered</v>
      </c>
      <c r="K16" s="121" t="b">
        <f>IF(IF(VLOOKUP($A16,Rotation!$C$1:$M$1048575,10,FALSE)&lt;&gt;"",VLOOKUP($A16,Rotation!$C$1:$M$1048575,10,FALSE),FALSE)=FALSE,TRUE,IF(VLOOKUP(IF(VLOOKUP($A16,Rotation!$C$1:$M$1048575,10,FALSE)&lt;&gt;"",VLOOKUP($A16,Rotation!$C$1:$M$1048575,10,FALSE),FALSE),$A:$C,3)&lt;&gt;"",TRUE,FALSE))</f>
        <v>1</v>
      </c>
    </row>
    <row r="17" spans="1:11" s="1" customFormat="1" x14ac:dyDescent="0.2">
      <c r="A17" s="7" t="s">
        <v>65</v>
      </c>
      <c r="B17" s="10" t="str">
        <f>VLOOKUP($A17,Rotation!$C$1:$M$1048575,2,FALSE)</f>
        <v>Computer Science II</v>
      </c>
      <c r="C17" s="115"/>
      <c r="D17" s="122">
        <f>VLOOKUP($A17,Rotation!$C$1:$N$1048575,12,FALSE)</f>
        <v>3</v>
      </c>
      <c r="E17" s="12" t="str">
        <f>IF($C17&lt;&gt;"","COMPLETE",(IF($K17=TRUE,(IF(VLOOKUP($A17,Rotation!$C$1:$M$1048575,4,FALSE)&lt;&gt;0,VLOOKUP($A17,Rotation!$C$1:$M$1048575,4,FALSE),"")),"Unmet Pre-req")))</f>
        <v>Unmet Pre-req</v>
      </c>
      <c r="F17" s="12" t="str">
        <f>IF($C17&lt;&gt;"","COMPLETE",(IF($K17=TRUE,(IF(VLOOKUP($A17,Rotation!$C$1:$M$1048575,4,FALSE)&lt;&gt;0,VLOOKUP($A17,Rotation!$C$1:$M$1048575,5,FALSE),"")),"Unmet Pre-req")))</f>
        <v>Unmet Pre-req</v>
      </c>
      <c r="G17" s="12" t="str">
        <f>IF($C17&lt;&gt;"","COMPLETE",(IF($K17=TRUE,(IF(VLOOKUP($A17,Rotation!$C$1:$M$1048575,4,FALSE)&lt;&gt;0,VLOOKUP($A17,Rotation!$C$1:$M$1048575,6,FALSE),"")),"Unmet Pre-req")))</f>
        <v>Unmet Pre-req</v>
      </c>
      <c r="H17" s="12" t="str">
        <f>IF($C17&lt;&gt;"","COMPLETE",(IF($K17=TRUE,(IF(VLOOKUP($A17,Rotation!$C$1:$M$1048575,4,FALSE)&lt;&gt;0,VLOOKUP($A17,Rotation!$C$1:$M$1048575,7,FALSE),"")),"Unmet Pre-req")))</f>
        <v>Unmet Pre-req</v>
      </c>
      <c r="I17" s="12" t="str">
        <f>IF($C17&lt;&gt;"","COMPLETE",(IF($K17=TRUE,(IF(VLOOKUP($A17,Rotation!$C$1:$M$1048575,4,FALSE)&lt;&gt;0,VLOOKUP($A17,Rotation!$C$1:$M$1048575,8,FALSE),"")),"Unmet Pre-req")))</f>
        <v>Unmet Pre-req</v>
      </c>
      <c r="J17" s="12" t="str">
        <f>IF($C17&lt;&gt;"","COMPLETE",(IF($K17=TRUE,(IF(VLOOKUP($A17,Rotation!$C$1:$M$1048575,4,FALSE)&lt;&gt;0,VLOOKUP($A17,Rotation!$C$1:$M$1048575,9,FALSE),"")),"Unmet Pre-req")))</f>
        <v>Unmet Pre-req</v>
      </c>
      <c r="K17" s="121" t="b">
        <f>IF(IF(VLOOKUP($A17,Rotation!$C$1:$M$1048575,10,FALSE)&lt;&gt;"",VLOOKUP($A17,Rotation!$C$1:$M$1048575,10,FALSE),FALSE)=FALSE,TRUE,IF(VLOOKUP(IF(VLOOKUP($A17,Rotation!$C$1:$M$1048575,10,FALSE)&lt;&gt;"",VLOOKUP($A17,Rotation!$C$1:$M$1048575,10,FALSE),FALSE),$A:$C,3)&lt;&gt;"",TRUE,FALSE))</f>
        <v>0</v>
      </c>
    </row>
    <row r="18" spans="1:11" s="1" customFormat="1" x14ac:dyDescent="0.2">
      <c r="A18" s="7" t="s">
        <v>66</v>
      </c>
      <c r="B18" s="10" t="str">
        <f>VLOOKUP($A18,Rotation!$C$1:$M$1048575,2,FALSE)</f>
        <v>Operating Environments</v>
      </c>
      <c r="C18" s="115"/>
      <c r="D18" s="122">
        <f>VLOOKUP($A18,Rotation!$C$1:$N$1048575,12,FALSE)</f>
        <v>3</v>
      </c>
      <c r="E18" s="12" t="str">
        <f>IF($C18&lt;&gt;"","COMPLETE",(IF($K18=TRUE,(IF(VLOOKUP($A18,Rotation!$C$1:$M$1048575,4,FALSE)&lt;&gt;0,VLOOKUP($A18,Rotation!$C$1:$M$1048575,4,FALSE),"")),"Unmet Pre-req")))</f>
        <v>Secondary</v>
      </c>
      <c r="F18" s="12" t="str">
        <f>IF($C18&lt;&gt;"","COMPLETE",(IF($K18=TRUE,(IF(VLOOKUP($A18,Rotation!$C$1:$M$1048575,4,FALSE)&lt;&gt;0,VLOOKUP($A18,Rotation!$C$1:$M$1048575,5,FALSE),"")),"Unmet Pre-req")))</f>
        <v>Secondary</v>
      </c>
      <c r="G18" s="12" t="str">
        <f>IF($C18&lt;&gt;"","COMPLETE",(IF($K18=TRUE,(IF(VLOOKUP($A18,Rotation!$C$1:$M$1048575,4,FALSE)&lt;&gt;0,VLOOKUP($A18,Rotation!$C$1:$M$1048575,6,FALSE),"")),"Unmet Pre-req")))</f>
        <v>Secondary</v>
      </c>
      <c r="H18" s="12" t="str">
        <f>IF($C18&lt;&gt;"","COMPLETE",(IF($K18=TRUE,(IF(VLOOKUP($A18,Rotation!$C$1:$M$1048575,4,FALSE)&lt;&gt;0,VLOOKUP($A18,Rotation!$C$1:$M$1048575,7,FALSE),"")),"Unmet Pre-req")))</f>
        <v>Secondary</v>
      </c>
      <c r="I18" s="12" t="str">
        <f>IF($C18&lt;&gt;"","COMPLETE",(IF($K18=TRUE,(IF(VLOOKUP($A18,Rotation!$C$1:$M$1048575,4,FALSE)&lt;&gt;0,VLOOKUP($A18,Rotation!$C$1:$M$1048575,8,FALSE),"")),"Unmet Pre-req")))</f>
        <v>Not Offered</v>
      </c>
      <c r="J18" s="12" t="str">
        <f>IF($C18&lt;&gt;"","COMPLETE",(IF($K18=TRUE,(IF(VLOOKUP($A18,Rotation!$C$1:$M$1048575,4,FALSE)&lt;&gt;0,VLOOKUP($A18,Rotation!$C$1:$M$1048575,9,FALSE),"")),"Unmet Pre-req")))</f>
        <v>Not Offered</v>
      </c>
      <c r="K18" s="121" t="b">
        <f>IF(IF(VLOOKUP($A18,Rotation!$C$1:$M$1048575,10,FALSE)&lt;&gt;"",VLOOKUP($A18,Rotation!$C$1:$M$1048575,10,FALSE),FALSE)=FALSE,TRUE,IF(VLOOKUP(IF(VLOOKUP($A18,Rotation!$C$1:$M$1048575,10,FALSE)&lt;&gt;"",VLOOKUP($A18,Rotation!$C$1:$M$1048575,10,FALSE),FALSE),$A:$C,3)&lt;&gt;"",TRUE,FALSE))</f>
        <v>1</v>
      </c>
    </row>
    <row r="19" spans="1:11" s="1" customFormat="1" x14ac:dyDescent="0.2">
      <c r="A19" s="7" t="s">
        <v>67</v>
      </c>
      <c r="B19" s="10" t="str">
        <f>VLOOKUP($A19,Rotation!$C$1:$M$1048575,2,FALSE)</f>
        <v>Computer Hardware, Virtualization, and Data Communication</v>
      </c>
      <c r="C19" s="115"/>
      <c r="D19" s="122">
        <f>VLOOKUP($A19,Rotation!$C$1:$N$1048575,12,FALSE)</f>
        <v>3</v>
      </c>
      <c r="E19" s="12" t="str">
        <f>IF($C19&lt;&gt;"","COMPLETE",(IF($K19=TRUE,(IF(VLOOKUP($A19,Rotation!$C$1:$M$1048575,4,FALSE)&lt;&gt;0,VLOOKUP($A19,Rotation!$C$1:$M$1048575,4,FALSE),"")),"Unmet Pre-req")))</f>
        <v>Secondary</v>
      </c>
      <c r="F19" s="12" t="str">
        <f>IF($C19&lt;&gt;"","COMPLETE",(IF($K19=TRUE,(IF(VLOOKUP($A19,Rotation!$C$1:$M$1048575,4,FALSE)&lt;&gt;0,VLOOKUP($A19,Rotation!$C$1:$M$1048575,5,FALSE),"")),"Unmet Pre-req")))</f>
        <v>Primary</v>
      </c>
      <c r="G19" s="12" t="str">
        <f>IF($C19&lt;&gt;"","COMPLETE",(IF($K19=TRUE,(IF(VLOOKUP($A19,Rotation!$C$1:$M$1048575,4,FALSE)&lt;&gt;0,VLOOKUP($A19,Rotation!$C$1:$M$1048575,6,FALSE),"")),"Unmet Pre-req")))</f>
        <v>Not Offered</v>
      </c>
      <c r="H19" s="12" t="str">
        <f>IF($C19&lt;&gt;"","COMPLETE",(IF($K19=TRUE,(IF(VLOOKUP($A19,Rotation!$C$1:$M$1048575,4,FALSE)&lt;&gt;0,VLOOKUP($A19,Rotation!$C$1:$M$1048575,7,FALSE),"")),"Unmet Pre-req")))</f>
        <v>Not Offered</v>
      </c>
      <c r="I19" s="12" t="str">
        <f>IF($C19&lt;&gt;"","COMPLETE",(IF($K19=TRUE,(IF(VLOOKUP($A19,Rotation!$C$1:$M$1048575,4,FALSE)&lt;&gt;0,VLOOKUP($A19,Rotation!$C$1:$M$1048575,8,FALSE),"")),"Unmet Pre-req")))</f>
        <v>Primary</v>
      </c>
      <c r="J19" s="12" t="str">
        <f>IF($C19&lt;&gt;"","COMPLETE",(IF($K19=TRUE,(IF(VLOOKUP($A19,Rotation!$C$1:$M$1048575,4,FALSE)&lt;&gt;0,VLOOKUP($A19,Rotation!$C$1:$M$1048575,9,FALSE),"")),"Unmet Pre-req")))</f>
        <v>Not Offered</v>
      </c>
      <c r="K19" s="121" t="b">
        <f>IF(IF(VLOOKUP($A19,Rotation!$C$1:$M$1048575,10,FALSE)&lt;&gt;"",VLOOKUP($A19,Rotation!$C$1:$M$1048575,10,FALSE),FALSE)=FALSE,TRUE,IF(VLOOKUP(IF(VLOOKUP($A19,Rotation!$C$1:$M$1048575,10,FALSE)&lt;&gt;"",VLOOKUP($A19,Rotation!$C$1:$M$1048575,10,FALSE),FALSE),$A:$C,3)&lt;&gt;"",TRUE,FALSE))</f>
        <v>1</v>
      </c>
    </row>
    <row r="20" spans="1:11" s="1" customFormat="1" x14ac:dyDescent="0.2">
      <c r="A20" s="7" t="s">
        <v>68</v>
      </c>
      <c r="B20" s="10" t="str">
        <f>VLOOKUP($A20,Rotation!$C$1:$M$1048575,2,FALSE)</f>
        <v>Computer Forensics</v>
      </c>
      <c r="C20" s="115"/>
      <c r="D20" s="122">
        <f>VLOOKUP($A20,Rotation!$C$1:$N$1048575,12,FALSE)</f>
        <v>3</v>
      </c>
      <c r="E20" s="12" t="str">
        <f>IF($C20&lt;&gt;"","COMPLETE",(IF($K20=TRUE,(IF(VLOOKUP($A20,Rotation!$C$1:$M$1048575,4,FALSE)&lt;&gt;0,VLOOKUP($A20,Rotation!$C$1:$M$1048575,4,FALSE),"")),"Unmet Pre-req")))</f>
        <v>Unmet Pre-req</v>
      </c>
      <c r="F20" s="12" t="str">
        <f>IF($C20&lt;&gt;"","COMPLETE",(IF($K20=TRUE,(IF(VLOOKUP($A20,Rotation!$C$1:$M$1048575,4,FALSE)&lt;&gt;0,VLOOKUP($A20,Rotation!$C$1:$M$1048575,5,FALSE),"")),"Unmet Pre-req")))</f>
        <v>Unmet Pre-req</v>
      </c>
      <c r="G20" s="12" t="str">
        <f>IF($C20&lt;&gt;"","COMPLETE",(IF($K20=TRUE,(IF(VLOOKUP($A20,Rotation!$C$1:$M$1048575,4,FALSE)&lt;&gt;0,VLOOKUP($A20,Rotation!$C$1:$M$1048575,6,FALSE),"")),"Unmet Pre-req")))</f>
        <v>Unmet Pre-req</v>
      </c>
      <c r="H20" s="12" t="str">
        <f>IF($C20&lt;&gt;"","COMPLETE",(IF($K20=TRUE,(IF(VLOOKUP($A20,Rotation!$C$1:$M$1048575,4,FALSE)&lt;&gt;0,VLOOKUP($A20,Rotation!$C$1:$M$1048575,7,FALSE),"")),"Unmet Pre-req")))</f>
        <v>Unmet Pre-req</v>
      </c>
      <c r="I20" s="12" t="str">
        <f>IF($C20&lt;&gt;"","COMPLETE",(IF($K20=TRUE,(IF(VLOOKUP($A20,Rotation!$C$1:$M$1048575,4,FALSE)&lt;&gt;0,VLOOKUP($A20,Rotation!$C$1:$M$1048575,8,FALSE),"")),"Unmet Pre-req")))</f>
        <v>Unmet Pre-req</v>
      </c>
      <c r="J20" s="12" t="str">
        <f>IF($C20&lt;&gt;"","COMPLETE",(IF($K20=TRUE,(IF(VLOOKUP($A20,Rotation!$C$1:$M$1048575,4,FALSE)&lt;&gt;0,VLOOKUP($A20,Rotation!$C$1:$M$1048575,9,FALSE),"")),"Unmet Pre-req")))</f>
        <v>Unmet Pre-req</v>
      </c>
      <c r="K20" s="121" t="b">
        <f>IF(IF(VLOOKUP($A20,Rotation!$C$1:$M$1048575,10,FALSE)&lt;&gt;"",VLOOKUP($A20,Rotation!$C$1:$M$1048575,10,FALSE),FALSE)=FALSE,TRUE,IF(VLOOKUP(IF(VLOOKUP($A20,Rotation!$C$1:$M$1048575,10,FALSE)&lt;&gt;"",VLOOKUP($A20,Rotation!$C$1:$M$1048575,10,FALSE),FALSE),$A:$C,3)&lt;&gt;"",TRUE,FALSE))</f>
        <v>0</v>
      </c>
    </row>
    <row r="21" spans="1:11" s="1" customFormat="1" x14ac:dyDescent="0.2">
      <c r="A21" s="7" t="s">
        <v>69</v>
      </c>
      <c r="B21" s="10" t="str">
        <f>VLOOKUP($A21,Rotation!$C$1:$M$1048575,2,FALSE)</f>
        <v>Web Software Security</v>
      </c>
      <c r="C21" s="115"/>
      <c r="D21" s="122">
        <f>VLOOKUP($A21,Rotation!$C$1:$N$1048575,12,FALSE)</f>
        <v>3</v>
      </c>
      <c r="E21" s="12" t="str">
        <f>IF($C21&lt;&gt;"","COMPLETE",(IF($K21=TRUE,(IF(VLOOKUP($A21,Rotation!$C$1:$M$1048575,4,FALSE)&lt;&gt;0,VLOOKUP($A21,Rotation!$C$1:$M$1048575,4,FALSE),"")),"Unmet Pre-req")))</f>
        <v>Unmet Pre-req</v>
      </c>
      <c r="F21" s="12" t="str">
        <f>IF($C21&lt;&gt;"","COMPLETE",(IF($K21=TRUE,(IF(VLOOKUP($A21,Rotation!$C$1:$M$1048575,4,FALSE)&lt;&gt;0,VLOOKUP($A21,Rotation!$C$1:$M$1048575,5,FALSE),"")),"Unmet Pre-req")))</f>
        <v>Unmet Pre-req</v>
      </c>
      <c r="G21" s="12" t="str">
        <f>IF($C21&lt;&gt;"","COMPLETE",(IF($K21=TRUE,(IF(VLOOKUP($A21,Rotation!$C$1:$M$1048575,4,FALSE)&lt;&gt;0,VLOOKUP($A21,Rotation!$C$1:$M$1048575,6,FALSE),"")),"Unmet Pre-req")))</f>
        <v>Unmet Pre-req</v>
      </c>
      <c r="H21" s="12" t="str">
        <f>IF($C21&lt;&gt;"","COMPLETE",(IF($K21=TRUE,(IF(VLOOKUP($A21,Rotation!$C$1:$M$1048575,4,FALSE)&lt;&gt;0,VLOOKUP($A21,Rotation!$C$1:$M$1048575,7,FALSE),"")),"Unmet Pre-req")))</f>
        <v>Unmet Pre-req</v>
      </c>
      <c r="I21" s="12" t="str">
        <f>IF($C21&lt;&gt;"","COMPLETE",(IF($K21=TRUE,(IF(VLOOKUP($A21,Rotation!$C$1:$M$1048575,4,FALSE)&lt;&gt;0,VLOOKUP($A21,Rotation!$C$1:$M$1048575,8,FALSE),"")),"Unmet Pre-req")))</f>
        <v>Unmet Pre-req</v>
      </c>
      <c r="J21" s="12" t="str">
        <f>IF($C21&lt;&gt;"","COMPLETE",(IF($K21=TRUE,(IF(VLOOKUP($A21,Rotation!$C$1:$M$1048575,4,FALSE)&lt;&gt;0,VLOOKUP($A21,Rotation!$C$1:$M$1048575,9,FALSE),"")),"Unmet Pre-req")))</f>
        <v>Unmet Pre-req</v>
      </c>
      <c r="K21" s="121" t="b">
        <f>IF(IF(VLOOKUP($A21,Rotation!$C$1:$M$1048575,10,FALSE)&lt;&gt;"",VLOOKUP($A21,Rotation!$C$1:$M$1048575,10,FALSE),FALSE)=FALSE,TRUE,IF(VLOOKUP(IF(VLOOKUP($A21,Rotation!$C$1:$M$1048575,10,FALSE)&lt;&gt;"",VLOOKUP($A21,Rotation!$C$1:$M$1048575,10,FALSE),FALSE),$A:$C,3)&lt;&gt;"",TRUE,FALSE))</f>
        <v>0</v>
      </c>
    </row>
    <row r="22" spans="1:11" s="1" customFormat="1" x14ac:dyDescent="0.2">
      <c r="A22" s="7" t="s">
        <v>70</v>
      </c>
      <c r="B22" s="10" t="str">
        <f>VLOOKUP($A22,Rotation!$C$1:$M$1048575,2,FALSE)</f>
        <v>Offensive Network Security</v>
      </c>
      <c r="C22" s="115"/>
      <c r="D22" s="122">
        <f>VLOOKUP($A22,Rotation!$C$1:$N$1048575,12,FALSE)</f>
        <v>3</v>
      </c>
      <c r="E22" s="12" t="str">
        <f>IF($C22&lt;&gt;"","COMPLETE",(IF($K22=TRUE,(IF(VLOOKUP($A22,Rotation!$C$1:$M$1048575,4,FALSE)&lt;&gt;0,VLOOKUP($A22,Rotation!$C$1:$M$1048575,4,FALSE),"")),"Unmet Pre-req")))</f>
        <v>Unmet Pre-req</v>
      </c>
      <c r="F22" s="12" t="str">
        <f>IF($C22&lt;&gt;"","COMPLETE",(IF($K22=TRUE,(IF(VLOOKUP($A22,Rotation!$C$1:$M$1048575,4,FALSE)&lt;&gt;0,VLOOKUP($A22,Rotation!$C$1:$M$1048575,5,FALSE),"")),"Unmet Pre-req")))</f>
        <v>Unmet Pre-req</v>
      </c>
      <c r="G22" s="12" t="str">
        <f>IF($C22&lt;&gt;"","COMPLETE",(IF($K22=TRUE,(IF(VLOOKUP($A22,Rotation!$C$1:$M$1048575,4,FALSE)&lt;&gt;0,VLOOKUP($A22,Rotation!$C$1:$M$1048575,6,FALSE),"")),"Unmet Pre-req")))</f>
        <v>Unmet Pre-req</v>
      </c>
      <c r="H22" s="12" t="str">
        <f>IF($C22&lt;&gt;"","COMPLETE",(IF($K22=TRUE,(IF(VLOOKUP($A22,Rotation!$C$1:$M$1048575,4,FALSE)&lt;&gt;0,VLOOKUP($A22,Rotation!$C$1:$M$1048575,7,FALSE),"")),"Unmet Pre-req")))</f>
        <v>Unmet Pre-req</v>
      </c>
      <c r="I22" s="12" t="str">
        <f>IF($C22&lt;&gt;"","COMPLETE",(IF($K22=TRUE,(IF(VLOOKUP($A22,Rotation!$C$1:$M$1048575,4,FALSE)&lt;&gt;0,VLOOKUP($A22,Rotation!$C$1:$M$1048575,8,FALSE),"")),"Unmet Pre-req")))</f>
        <v>Unmet Pre-req</v>
      </c>
      <c r="J22" s="12" t="str">
        <f>IF($C22&lt;&gt;"","COMPLETE",(IF($K22=TRUE,(IF(VLOOKUP($A22,Rotation!$C$1:$M$1048575,4,FALSE)&lt;&gt;0,VLOOKUP($A22,Rotation!$C$1:$M$1048575,9,FALSE),"")),"Unmet Pre-req")))</f>
        <v>Unmet Pre-req</v>
      </c>
      <c r="K22" s="121" t="b">
        <f>IF(IF(VLOOKUP($A22,Rotation!$C$1:$M$1048575,10,FALSE)&lt;&gt;"",VLOOKUP($A22,Rotation!$C$1:$M$1048575,10,FALSE),FALSE)=FALSE,TRUE,IF(VLOOKUP(IF(VLOOKUP($A22,Rotation!$C$1:$M$1048575,10,FALSE)&lt;&gt;"",VLOOKUP($A22,Rotation!$C$1:$M$1048575,10,FALSE),FALSE),$A:$C,3)&lt;&gt;"",TRUE,FALSE))</f>
        <v>0</v>
      </c>
    </row>
    <row r="23" spans="1:11" s="1" customFormat="1" x14ac:dyDescent="0.2">
      <c r="A23" s="7" t="s">
        <v>53</v>
      </c>
      <c r="B23" s="10" t="str">
        <f>VLOOKUP($A23,Rotation!$C$1:$M$1048575,2,FALSE)</f>
        <v>Defensive Network Security</v>
      </c>
      <c r="C23" s="115"/>
      <c r="D23" s="122">
        <f>VLOOKUP($A23,Rotation!$C$1:$N$1048575,12,FALSE)</f>
        <v>3</v>
      </c>
      <c r="E23" s="12" t="str">
        <f>IF($C23&lt;&gt;"","COMPLETE",(IF($K23=TRUE,(IF(VLOOKUP($A23,Rotation!$C$1:$M$1048575,4,FALSE)&lt;&gt;0,VLOOKUP($A23,Rotation!$C$1:$M$1048575,4,FALSE),"")),"Unmet Pre-req")))</f>
        <v>Unmet Pre-req</v>
      </c>
      <c r="F23" s="12" t="str">
        <f>IF($C23&lt;&gt;"","COMPLETE",(IF($K23=TRUE,(IF(VLOOKUP($A23,Rotation!$C$1:$M$1048575,4,FALSE)&lt;&gt;0,VLOOKUP($A23,Rotation!$C$1:$M$1048575,5,FALSE),"")),"Unmet Pre-req")))</f>
        <v>Unmet Pre-req</v>
      </c>
      <c r="G23" s="12" t="str">
        <f>IF($C23&lt;&gt;"","COMPLETE",(IF($K23=TRUE,(IF(VLOOKUP($A23,Rotation!$C$1:$M$1048575,4,FALSE)&lt;&gt;0,VLOOKUP($A23,Rotation!$C$1:$M$1048575,6,FALSE),"")),"Unmet Pre-req")))</f>
        <v>Unmet Pre-req</v>
      </c>
      <c r="H23" s="12" t="str">
        <f>IF($C23&lt;&gt;"","COMPLETE",(IF($K23=TRUE,(IF(VLOOKUP($A23,Rotation!$C$1:$M$1048575,4,FALSE)&lt;&gt;0,VLOOKUP($A23,Rotation!$C$1:$M$1048575,7,FALSE),"")),"Unmet Pre-req")))</f>
        <v>Unmet Pre-req</v>
      </c>
      <c r="I23" s="12" t="str">
        <f>IF($C23&lt;&gt;"","COMPLETE",(IF($K23=TRUE,(IF(VLOOKUP($A23,Rotation!$C$1:$M$1048575,4,FALSE)&lt;&gt;0,VLOOKUP($A23,Rotation!$C$1:$M$1048575,8,FALSE),"")),"Unmet Pre-req")))</f>
        <v>Unmet Pre-req</v>
      </c>
      <c r="J23" s="12" t="str">
        <f>IF($C23&lt;&gt;"","COMPLETE",(IF($K23=TRUE,(IF(VLOOKUP($A23,Rotation!$C$1:$M$1048575,4,FALSE)&lt;&gt;0,VLOOKUP($A23,Rotation!$C$1:$M$1048575,9,FALSE),"")),"Unmet Pre-req")))</f>
        <v>Unmet Pre-req</v>
      </c>
      <c r="K23" s="121" t="b">
        <f>IF(IF(VLOOKUP($A23,Rotation!$C$1:$M$1048575,10,FALSE)&lt;&gt;"",VLOOKUP($A23,Rotation!$C$1:$M$1048575,10,FALSE),FALSE)=FALSE,TRUE,IF(VLOOKUP(IF(VLOOKUP($A23,Rotation!$C$1:$M$1048575,10,FALSE)&lt;&gt;"",VLOOKUP($A23,Rotation!$C$1:$M$1048575,10,FALSE),FALSE),$A:$C,3)&lt;&gt;"",TRUE,FALSE))</f>
        <v>0</v>
      </c>
    </row>
    <row r="24" spans="1:11" s="1" customFormat="1" x14ac:dyDescent="0.2">
      <c r="A24" s="7" t="s">
        <v>71</v>
      </c>
      <c r="B24" s="10" t="str">
        <f>VLOOKUP($A24,Rotation!$C$1:$M$1048575,2,FALSE)</f>
        <v>Internship</v>
      </c>
      <c r="C24" s="115"/>
      <c r="D24" s="122">
        <f>VLOOKUP($A24,Rotation!$C$1:$N$1048575,12,FALSE)</f>
        <v>3</v>
      </c>
      <c r="E24" s="12" t="str">
        <f>IF($C24&lt;&gt;"","COMPLETE",(IF($K24=TRUE,(IF(VLOOKUP($A24,Rotation!$C$1:$M$1048575,4,FALSE)&lt;&gt;0,VLOOKUP($A24,Rotation!$C$1:$M$1048575,4,FALSE),"")),"Unmet Pre-req")))</f>
        <v>Secondary</v>
      </c>
      <c r="F24" s="12" t="str">
        <f>IF($C24&lt;&gt;"","COMPLETE",(IF($K24=TRUE,(IF(VLOOKUP($A24,Rotation!$C$1:$M$1048575,4,FALSE)&lt;&gt;0,VLOOKUP($A24,Rotation!$C$1:$M$1048575,5,FALSE),"")),"Unmet Pre-req")))</f>
        <v>Secondary</v>
      </c>
      <c r="G24" s="12" t="str">
        <f>IF($C24&lt;&gt;"","COMPLETE",(IF($K24=TRUE,(IF(VLOOKUP($A24,Rotation!$C$1:$M$1048575,4,FALSE)&lt;&gt;0,VLOOKUP($A24,Rotation!$C$1:$M$1048575,6,FALSE),"")),"Unmet Pre-req")))</f>
        <v>Secondary</v>
      </c>
      <c r="H24" s="12" t="str">
        <f>IF($C24&lt;&gt;"","COMPLETE",(IF($K24=TRUE,(IF(VLOOKUP($A24,Rotation!$C$1:$M$1048575,4,FALSE)&lt;&gt;0,VLOOKUP($A24,Rotation!$C$1:$M$1048575,7,FALSE),"")),"Unmet Pre-req")))</f>
        <v>Secondary</v>
      </c>
      <c r="I24" s="12" t="str">
        <f>IF($C24&lt;&gt;"","COMPLETE",(IF($K24=TRUE,(IF(VLOOKUP($A24,Rotation!$C$1:$M$1048575,4,FALSE)&lt;&gt;0,VLOOKUP($A24,Rotation!$C$1:$M$1048575,8,FALSE),"")),"Unmet Pre-req")))</f>
        <v>Primary</v>
      </c>
      <c r="J24" s="12" t="str">
        <f>IF($C24&lt;&gt;"","COMPLETE",(IF($K24=TRUE,(IF(VLOOKUP($A24,Rotation!$C$1:$M$1048575,4,FALSE)&lt;&gt;0,VLOOKUP($A24,Rotation!$C$1:$M$1048575,9,FALSE),"")),"Unmet Pre-req")))</f>
        <v>Not Offered</v>
      </c>
      <c r="K24" s="121" t="b">
        <f>IF(IF(VLOOKUP($A24,Rotation!$C$1:$M$1048575,10,FALSE)&lt;&gt;"",VLOOKUP($A24,Rotation!$C$1:$M$1048575,10,FALSE),FALSE)=FALSE,TRUE,IF(VLOOKUP(IF(VLOOKUP($A24,Rotation!$C$1:$M$1048575,10,FALSE)&lt;&gt;"",VLOOKUP($A24,Rotation!$C$1:$M$1048575,10,FALSE),FALSE),$A:$C,3)&lt;&gt;"",TRUE,FALSE))</f>
        <v>1</v>
      </c>
    </row>
    <row r="25" spans="1:11" s="1" customFormat="1" x14ac:dyDescent="0.2">
      <c r="A25" s="7" t="s">
        <v>215</v>
      </c>
      <c r="B25" s="10" t="str">
        <f>VLOOKUP($A25,Rotation!$C$1:$M$1048575,2,FALSE)</f>
        <v>Choose any elective (3-credits)</v>
      </c>
      <c r="C25" s="115"/>
      <c r="D25" s="122">
        <f>VLOOKUP($A25,Rotation!$C$1:$N$1048575,12,FALSE)</f>
        <v>3</v>
      </c>
      <c r="E25" s="12" t="str">
        <f>IF($C25&lt;&gt;"","COMPLETE",(IF($K25=TRUE,(IF(VLOOKUP($A25,Rotation!$C$1:$M$1048575,4,FALSE)&lt;&gt;0,VLOOKUP($A25,Rotation!$C$1:$M$1048575,4,FALSE),"")),"Unmet Pre-req")))</f>
        <v>Primary</v>
      </c>
      <c r="F25" s="12" t="str">
        <f>IF($C25&lt;&gt;"","COMPLETE",(IF($K25=TRUE,(IF(VLOOKUP($A25,Rotation!$C$1:$M$1048575,4,FALSE)&lt;&gt;0,VLOOKUP($A25,Rotation!$C$1:$M$1048575,5,FALSE),"")),"Unmet Pre-req")))</f>
        <v>Primary</v>
      </c>
      <c r="G25" s="12" t="str">
        <f>IF($C25&lt;&gt;"","COMPLETE",(IF($K25=TRUE,(IF(VLOOKUP($A25,Rotation!$C$1:$M$1048575,4,FALSE)&lt;&gt;0,VLOOKUP($A25,Rotation!$C$1:$M$1048575,6,FALSE),"")),"Unmet Pre-req")))</f>
        <v>Primary</v>
      </c>
      <c r="H25" s="12" t="str">
        <f>IF($C25&lt;&gt;"","COMPLETE",(IF($K25=TRUE,(IF(VLOOKUP($A25,Rotation!$C$1:$M$1048575,4,FALSE)&lt;&gt;0,VLOOKUP($A25,Rotation!$C$1:$M$1048575,7,FALSE),"")),"Unmet Pre-req")))</f>
        <v>Primary</v>
      </c>
      <c r="I25" s="12" t="str">
        <f>IF($C25&lt;&gt;"","COMPLETE",(IF($K25=TRUE,(IF(VLOOKUP($A25,Rotation!$C$1:$M$1048575,4,FALSE)&lt;&gt;0,VLOOKUP($A25,Rotation!$C$1:$M$1048575,8,FALSE),"")),"Unmet Pre-req")))</f>
        <v>Primary</v>
      </c>
      <c r="J25" s="12" t="str">
        <f>IF($C25&lt;&gt;"","COMPLETE",(IF($K25=TRUE,(IF(VLOOKUP($A25,Rotation!$C$1:$M$1048575,4,FALSE)&lt;&gt;0,VLOOKUP($A25,Rotation!$C$1:$M$1048575,9,FALSE),"")),"Unmet Pre-req")))</f>
        <v>Not Offered</v>
      </c>
      <c r="K25" s="121" t="b">
        <f>IF(IF(VLOOKUP($A25,Rotation!$C$1:$M$1048575,10,FALSE)&lt;&gt;"",VLOOKUP($A25,Rotation!$C$1:$M$1048575,10,FALSE),FALSE)=FALSE,TRUE,IF(VLOOKUP(IF(VLOOKUP($A25,Rotation!$C$1:$M$1048575,10,FALSE)&lt;&gt;"",VLOOKUP($A25,Rotation!$C$1:$M$1048575,10,FALSE),FALSE),$A:$C,3)&lt;&gt;"",TRUE,FALSE))</f>
        <v>1</v>
      </c>
    </row>
    <row r="26" spans="1:11" s="1" customFormat="1" x14ac:dyDescent="0.2">
      <c r="A26" s="7" t="s">
        <v>215</v>
      </c>
      <c r="B26" s="10" t="str">
        <f>VLOOKUP($A26,Rotation!$C$1:$M$1048575,2,FALSE)</f>
        <v>Choose any elective (3-credits)</v>
      </c>
      <c r="C26" s="115"/>
      <c r="D26" s="122">
        <f>VLOOKUP($A26,Rotation!$C$1:$N$1048575,12,FALSE)</f>
        <v>3</v>
      </c>
      <c r="E26" s="12" t="str">
        <f>IF($C26&lt;&gt;"","COMPLETE",(IF($K26=TRUE,(IF(VLOOKUP($A26,Rotation!$C$1:$M$1048575,4,FALSE)&lt;&gt;0,VLOOKUP($A26,Rotation!$C$1:$M$1048575,4,FALSE),"")),"Unmet Pre-req")))</f>
        <v>Primary</v>
      </c>
      <c r="F26" s="12" t="str">
        <f>IF($C26&lt;&gt;"","COMPLETE",(IF($K26=TRUE,(IF(VLOOKUP($A26,Rotation!$C$1:$M$1048575,4,FALSE)&lt;&gt;0,VLOOKUP($A26,Rotation!$C$1:$M$1048575,5,FALSE),"")),"Unmet Pre-req")))</f>
        <v>Primary</v>
      </c>
      <c r="G26" s="12" t="str">
        <f>IF($C26&lt;&gt;"","COMPLETE",(IF($K26=TRUE,(IF(VLOOKUP($A26,Rotation!$C$1:$M$1048575,4,FALSE)&lt;&gt;0,VLOOKUP($A26,Rotation!$C$1:$M$1048575,6,FALSE),"")),"Unmet Pre-req")))</f>
        <v>Primary</v>
      </c>
      <c r="H26" s="12" t="str">
        <f>IF($C26&lt;&gt;"","COMPLETE",(IF($K26=TRUE,(IF(VLOOKUP($A26,Rotation!$C$1:$M$1048575,4,FALSE)&lt;&gt;0,VLOOKUP($A26,Rotation!$C$1:$M$1048575,7,FALSE),"")),"Unmet Pre-req")))</f>
        <v>Primary</v>
      </c>
      <c r="I26" s="12" t="str">
        <f>IF($C26&lt;&gt;"","COMPLETE",(IF($K26=TRUE,(IF(VLOOKUP($A26,Rotation!$C$1:$M$1048575,4,FALSE)&lt;&gt;0,VLOOKUP($A26,Rotation!$C$1:$M$1048575,8,FALSE),"")),"Unmet Pre-req")))</f>
        <v>Primary</v>
      </c>
      <c r="J26" s="12" t="str">
        <f>IF($C26&lt;&gt;"","COMPLETE",(IF($K26=TRUE,(IF(VLOOKUP($A26,Rotation!$C$1:$M$1048575,4,FALSE)&lt;&gt;0,VLOOKUP($A26,Rotation!$C$1:$M$1048575,9,FALSE),"")),"Unmet Pre-req")))</f>
        <v>Not Offered</v>
      </c>
      <c r="K26" s="121" t="b">
        <f>IF(IF(VLOOKUP($A26,Rotation!$C$1:$M$1048575,10,FALSE)&lt;&gt;"",VLOOKUP($A26,Rotation!$C$1:$M$1048575,10,FALSE),FALSE)=FALSE,TRUE,IF(VLOOKUP(IF(VLOOKUP($A26,Rotation!$C$1:$M$1048575,10,FALSE)&lt;&gt;"",VLOOKUP($A26,Rotation!$C$1:$M$1048575,10,FALSE),FALSE),$A:$C,3)&lt;&gt;"",TRUE,FALSE))</f>
        <v>1</v>
      </c>
    </row>
    <row r="27" spans="1:11" s="1" customFormat="1" x14ac:dyDescent="0.2">
      <c r="A27" s="7" t="s">
        <v>215</v>
      </c>
      <c r="B27" s="10" t="str">
        <f>VLOOKUP($A27,Rotation!$C$1:$M$1048575,2,FALSE)</f>
        <v>Choose any elective (3-credits)</v>
      </c>
      <c r="C27" s="115"/>
      <c r="D27" s="122">
        <f>VLOOKUP($A27,Rotation!$C$1:$N$1048575,12,FALSE)</f>
        <v>3</v>
      </c>
      <c r="E27" s="12" t="str">
        <f>IF($C27&lt;&gt;"","COMPLETE",(IF($K27=TRUE,(IF(VLOOKUP($A27,Rotation!$C$1:$M$1048575,4,FALSE)&lt;&gt;0,VLOOKUP($A27,Rotation!$C$1:$M$1048575,4,FALSE),"")),"Unmet Pre-req")))</f>
        <v>Primary</v>
      </c>
      <c r="F27" s="12" t="str">
        <f>IF($C27&lt;&gt;"","COMPLETE",(IF($K27=TRUE,(IF(VLOOKUP($A27,Rotation!$C$1:$M$1048575,4,FALSE)&lt;&gt;0,VLOOKUP($A27,Rotation!$C$1:$M$1048575,5,FALSE),"")),"Unmet Pre-req")))</f>
        <v>Primary</v>
      </c>
      <c r="G27" s="12" t="str">
        <f>IF($C27&lt;&gt;"","COMPLETE",(IF($K27=TRUE,(IF(VLOOKUP($A27,Rotation!$C$1:$M$1048575,4,FALSE)&lt;&gt;0,VLOOKUP($A27,Rotation!$C$1:$M$1048575,6,FALSE),"")),"Unmet Pre-req")))</f>
        <v>Primary</v>
      </c>
      <c r="H27" s="12" t="str">
        <f>IF($C27&lt;&gt;"","COMPLETE",(IF($K27=TRUE,(IF(VLOOKUP($A27,Rotation!$C$1:$M$1048575,4,FALSE)&lt;&gt;0,VLOOKUP($A27,Rotation!$C$1:$M$1048575,7,FALSE),"")),"Unmet Pre-req")))</f>
        <v>Primary</v>
      </c>
      <c r="I27" s="12" t="str">
        <f>IF($C27&lt;&gt;"","COMPLETE",(IF($K27=TRUE,(IF(VLOOKUP($A27,Rotation!$C$1:$M$1048575,4,FALSE)&lt;&gt;0,VLOOKUP($A27,Rotation!$C$1:$M$1048575,8,FALSE),"")),"Unmet Pre-req")))</f>
        <v>Primary</v>
      </c>
      <c r="J27" s="12" t="str">
        <f>IF($C27&lt;&gt;"","COMPLETE",(IF($K27=TRUE,(IF(VLOOKUP($A27,Rotation!$C$1:$M$1048575,4,FALSE)&lt;&gt;0,VLOOKUP($A27,Rotation!$C$1:$M$1048575,9,FALSE),"")),"Unmet Pre-req")))</f>
        <v>Not Offered</v>
      </c>
      <c r="K27" s="121" t="b">
        <f>IF(IF(VLOOKUP($A27,Rotation!$C$1:$M$1048575,10,FALSE)&lt;&gt;"",VLOOKUP($A27,Rotation!$C$1:$M$1048575,10,FALSE),FALSE)=FALSE,TRUE,IF(VLOOKUP(IF(VLOOKUP($A27,Rotation!$C$1:$M$1048575,10,FALSE)&lt;&gt;"",VLOOKUP($A27,Rotation!$C$1:$M$1048575,10,FALSE),FALSE),$A:$C,3)&lt;&gt;"",TRUE,FALSE))</f>
        <v>1</v>
      </c>
    </row>
    <row r="28" spans="1:11" s="1" customFormat="1" x14ac:dyDescent="0.2">
      <c r="A28" s="7" t="s">
        <v>204</v>
      </c>
      <c r="B28" s="10" t="str">
        <f>VLOOKUP($A28,Rotation!$C$1:$M$1048575,2,FALSE)</f>
        <v>NetSec requires an additional 2-credits of elective</v>
      </c>
      <c r="C28" s="115"/>
      <c r="D28" s="122">
        <f>VLOOKUP($A28,Rotation!$C$1:$N$1048575,12,FALSE)</f>
        <v>2</v>
      </c>
      <c r="E28" s="12" t="str">
        <f>IF($C28&lt;&gt;"","COMPLETE",(IF($K28=TRUE,(IF(VLOOKUP($A28,Rotation!$C$1:$M$1048575,4,FALSE)&lt;&gt;0,VLOOKUP($A28,Rotation!$C$1:$M$1048575,4,FALSE),"")),"Unmet Pre-req")))</f>
        <v>Primary</v>
      </c>
      <c r="F28" s="12" t="str">
        <f>IF($C28&lt;&gt;"","COMPLETE",(IF($K28=TRUE,(IF(VLOOKUP($A28,Rotation!$C$1:$M$1048575,4,FALSE)&lt;&gt;0,VLOOKUP($A28,Rotation!$C$1:$M$1048575,5,FALSE),"")),"Unmet Pre-req")))</f>
        <v>Primary</v>
      </c>
      <c r="G28" s="12" t="str">
        <f>IF($C28&lt;&gt;"","COMPLETE",(IF($K28=TRUE,(IF(VLOOKUP($A28,Rotation!$C$1:$M$1048575,4,FALSE)&lt;&gt;0,VLOOKUP($A28,Rotation!$C$1:$M$1048575,6,FALSE),"")),"Unmet Pre-req")))</f>
        <v>Primary</v>
      </c>
      <c r="H28" s="12" t="str">
        <f>IF($C28&lt;&gt;"","COMPLETE",(IF($K28=TRUE,(IF(VLOOKUP($A28,Rotation!$C$1:$M$1048575,4,FALSE)&lt;&gt;0,VLOOKUP($A28,Rotation!$C$1:$M$1048575,7,FALSE),"")),"Unmet Pre-req")))</f>
        <v>Primary</v>
      </c>
      <c r="I28" s="12" t="str">
        <f>IF($C28&lt;&gt;"","COMPLETE",(IF($K28=TRUE,(IF(VLOOKUP($A28,Rotation!$C$1:$M$1048575,4,FALSE)&lt;&gt;0,VLOOKUP($A28,Rotation!$C$1:$M$1048575,8,FALSE),"")),"Unmet Pre-req")))</f>
        <v>Primary</v>
      </c>
      <c r="J28" s="12" t="str">
        <f>IF($C28&lt;&gt;"","COMPLETE",(IF($K28=TRUE,(IF(VLOOKUP($A28,Rotation!$C$1:$M$1048575,4,FALSE)&lt;&gt;0,VLOOKUP($A28,Rotation!$C$1:$M$1048575,9,FALSE),"")),"Unmet Pre-req")))</f>
        <v>Not Offered</v>
      </c>
      <c r="K28" s="121" t="b">
        <f>IF(IF(VLOOKUP($A28,Rotation!$C$1:$M$1048575,10,FALSE)&lt;&gt;"",VLOOKUP($A28,Rotation!$C$1:$M$1048575,10,FALSE),FALSE)=FALSE,TRUE,IF(VLOOKUP(IF(VLOOKUP($A28,Rotation!$C$1:$M$1048575,10,FALSE)&lt;&gt;"",VLOOKUP($A28,Rotation!$C$1:$M$1048575,10,FALSE),FALSE),$A:$C,3)&lt;&gt;"",TRUE,FALSE))</f>
        <v>1</v>
      </c>
    </row>
    <row r="29" spans="1:11" s="1" customFormat="1" x14ac:dyDescent="0.2">
      <c r="A29" s="7" t="s">
        <v>166</v>
      </c>
      <c r="B29" s="10" t="str">
        <f>VLOOKUP($A29,Rotation!$C$1:$M$1048575,2,FALSE)</f>
        <v>Composition I</v>
      </c>
      <c r="C29" s="115"/>
      <c r="D29" s="122">
        <f>VLOOKUP($A29,Rotation!$C$1:$N$1048575,12,FALSE)</f>
        <v>3</v>
      </c>
      <c r="E29" s="12" t="str">
        <f>IF($C29&lt;&gt;"","COMPLETE",(IF($K29=TRUE,(IF(VLOOKUP($A29,Rotation!$C$1:$M$1048575,4,FALSE)&lt;&gt;0,VLOOKUP($A29,Rotation!$C$1:$M$1048575,4,FALSE),"")),"Unmet Pre-req")))</f>
        <v>Primary</v>
      </c>
      <c r="F29" s="12" t="str">
        <f>IF($C29&lt;&gt;"","COMPLETE",(IF($K29=TRUE,(IF(VLOOKUP($A29,Rotation!$C$1:$M$1048575,4,FALSE)&lt;&gt;0,VLOOKUP($A29,Rotation!$C$1:$M$1048575,5,FALSE),"")),"Unmet Pre-req")))</f>
        <v>Secondary</v>
      </c>
      <c r="G29" s="12" t="str">
        <f>IF($C29&lt;&gt;"","COMPLETE",(IF($K29=TRUE,(IF(VLOOKUP($A29,Rotation!$C$1:$M$1048575,4,FALSE)&lt;&gt;0,VLOOKUP($A29,Rotation!$C$1:$M$1048575,6,FALSE),"")),"Unmet Pre-req")))</f>
        <v>Primary</v>
      </c>
      <c r="H29" s="12" t="str">
        <f>IF($C29&lt;&gt;"","COMPLETE",(IF($K29=TRUE,(IF(VLOOKUP($A29,Rotation!$C$1:$M$1048575,4,FALSE)&lt;&gt;0,VLOOKUP($A29,Rotation!$C$1:$M$1048575,7,FALSE),"")),"Unmet Pre-req")))</f>
        <v>Secondary</v>
      </c>
      <c r="I29" s="12" t="str">
        <f>IF($C29&lt;&gt;"","COMPLETE",(IF($K29=TRUE,(IF(VLOOKUP($A29,Rotation!$C$1:$M$1048575,4,FALSE)&lt;&gt;0,VLOOKUP($A29,Rotation!$C$1:$M$1048575,8,FALSE),"")),"Unmet Pre-req")))</f>
        <v>Secondary</v>
      </c>
      <c r="J29" s="12" t="str">
        <f>IF($C29&lt;&gt;"","COMPLETE",(IF($K29=TRUE,(IF(VLOOKUP($A29,Rotation!$C$1:$M$1048575,4,FALSE)&lt;&gt;0,VLOOKUP($A29,Rotation!$C$1:$M$1048575,9,FALSE),"")),"Unmet Pre-req")))</f>
        <v>Not Offered</v>
      </c>
      <c r="K29" s="121" t="b">
        <f>IF(IF(VLOOKUP($A29,Rotation!$C$1:$M$1048575,10,FALSE)&lt;&gt;"",VLOOKUP($A29,Rotation!$C$1:$M$1048575,10,FALSE),FALSE)=FALSE,TRUE,IF(VLOOKUP(IF(VLOOKUP($A29,Rotation!$C$1:$M$1048575,10,FALSE)&lt;&gt;"",VLOOKUP($A29,Rotation!$C$1:$M$1048575,10,FALSE),FALSE),$A:$C,3)&lt;&gt;"",TRUE,FALSE))</f>
        <v>1</v>
      </c>
    </row>
    <row r="30" spans="1:11" s="1" customFormat="1" x14ac:dyDescent="0.2">
      <c r="A30" s="7" t="s">
        <v>180</v>
      </c>
      <c r="B30" s="10" t="str">
        <f>VLOOKUP($A30,Rotation!$C$1:$M$1048575,2,FALSE)</f>
        <v>Composition II</v>
      </c>
      <c r="C30" s="115"/>
      <c r="D30" s="122">
        <f>VLOOKUP($A30,Rotation!$C$1:$N$1048575,12,FALSE)</f>
        <v>3</v>
      </c>
      <c r="E30" s="12" t="str">
        <f>IF($C30&lt;&gt;"","COMPLETE",(IF($K30=TRUE,(IF(VLOOKUP($A30,Rotation!$C$1:$M$1048575,4,FALSE)&lt;&gt;0,VLOOKUP($A30,Rotation!$C$1:$M$1048575,4,FALSE),"")),"Unmet Pre-req")))</f>
        <v>Unmet Pre-req</v>
      </c>
      <c r="F30" s="12" t="str">
        <f>IF($C30&lt;&gt;"","COMPLETE",(IF($K30=TRUE,(IF(VLOOKUP($A30,Rotation!$C$1:$M$1048575,4,FALSE)&lt;&gt;0,VLOOKUP($A30,Rotation!$C$1:$M$1048575,5,FALSE),"")),"Unmet Pre-req")))</f>
        <v>Unmet Pre-req</v>
      </c>
      <c r="G30" s="12" t="str">
        <f>IF($C30&lt;&gt;"","COMPLETE",(IF($K30=TRUE,(IF(VLOOKUP($A30,Rotation!$C$1:$M$1048575,4,FALSE)&lt;&gt;0,VLOOKUP($A30,Rotation!$C$1:$M$1048575,6,FALSE),"")),"Unmet Pre-req")))</f>
        <v>Unmet Pre-req</v>
      </c>
      <c r="H30" s="12" t="str">
        <f>IF($C30&lt;&gt;"","COMPLETE",(IF($K30=TRUE,(IF(VLOOKUP($A30,Rotation!$C$1:$M$1048575,4,FALSE)&lt;&gt;0,VLOOKUP($A30,Rotation!$C$1:$M$1048575,7,FALSE),"")),"Unmet Pre-req")))</f>
        <v>Unmet Pre-req</v>
      </c>
      <c r="I30" s="12" t="str">
        <f>IF($C30&lt;&gt;"","COMPLETE",(IF($K30=TRUE,(IF(VLOOKUP($A30,Rotation!$C$1:$M$1048575,4,FALSE)&lt;&gt;0,VLOOKUP($A30,Rotation!$C$1:$M$1048575,8,FALSE),"")),"Unmet Pre-req")))</f>
        <v>Unmet Pre-req</v>
      </c>
      <c r="J30" s="12" t="str">
        <f>IF($C30&lt;&gt;"","COMPLETE",(IF($K30=TRUE,(IF(VLOOKUP($A30,Rotation!$C$1:$M$1048575,4,FALSE)&lt;&gt;0,VLOOKUP($A30,Rotation!$C$1:$M$1048575,9,FALSE),"")),"Unmet Pre-req")))</f>
        <v>Unmet Pre-req</v>
      </c>
      <c r="K30" s="121" t="b">
        <f>IF(IF(VLOOKUP($A30,Rotation!$C$1:$M$1048575,10,FALSE)&lt;&gt;"",VLOOKUP($A30,Rotation!$C$1:$M$1048575,10,FALSE),FALSE)=FALSE,TRUE,IF(VLOOKUP(IF(VLOOKUP($A30,Rotation!$C$1:$M$1048575,10,FALSE)&lt;&gt;"",VLOOKUP($A30,Rotation!$C$1:$M$1048575,10,FALSE),FALSE),$A:$C,3)&lt;&gt;"",TRUE,FALSE))</f>
        <v>0</v>
      </c>
    </row>
    <row r="31" spans="1:11" s="1" customFormat="1" x14ac:dyDescent="0.2">
      <c r="A31" s="7" t="s">
        <v>182</v>
      </c>
      <c r="B31" s="10" t="str">
        <f>VLOOKUP($A31,Rotation!$C$1:$M$1048575,2,FALSE)</f>
        <v>Arts and Humanitites Gen Ed</v>
      </c>
      <c r="C31" s="115"/>
      <c r="D31" s="122">
        <f>VLOOKUP($A31,Rotation!$C$1:$N$1048575,12,FALSE)</f>
        <v>3</v>
      </c>
      <c r="E31" s="12" t="str">
        <f>IF($C31&lt;&gt;"","COMPLETE",(IF($K31=TRUE,(IF(VLOOKUP($A31,Rotation!$C$1:$M$1048575,4,FALSE)&lt;&gt;0,VLOOKUP($A31,Rotation!$C$1:$M$1048575,4,FALSE),"")),"Unmet Pre-req")))</f>
        <v>Primary</v>
      </c>
      <c r="F31" s="12" t="str">
        <f>IF($C31&lt;&gt;"","COMPLETE",(IF($K31=TRUE,(IF(VLOOKUP($A31,Rotation!$C$1:$M$1048575,4,FALSE)&lt;&gt;0,VLOOKUP($A31,Rotation!$C$1:$M$1048575,5,FALSE),"")),"Unmet Pre-req")))</f>
        <v>Primary</v>
      </c>
      <c r="G31" s="12" t="str">
        <f>IF($C31&lt;&gt;"","COMPLETE",(IF($K31=TRUE,(IF(VLOOKUP($A31,Rotation!$C$1:$M$1048575,4,FALSE)&lt;&gt;0,VLOOKUP($A31,Rotation!$C$1:$M$1048575,6,FALSE),"")),"Unmet Pre-req")))</f>
        <v>Primary</v>
      </c>
      <c r="H31" s="12" t="str">
        <f>IF($C31&lt;&gt;"","COMPLETE",(IF($K31=TRUE,(IF(VLOOKUP($A31,Rotation!$C$1:$M$1048575,4,FALSE)&lt;&gt;0,VLOOKUP($A31,Rotation!$C$1:$M$1048575,7,FALSE),"")),"Unmet Pre-req")))</f>
        <v>Primary</v>
      </c>
      <c r="I31" s="12" t="str">
        <f>IF($C31&lt;&gt;"","COMPLETE",(IF($K31=TRUE,(IF(VLOOKUP($A31,Rotation!$C$1:$M$1048575,4,FALSE)&lt;&gt;0,VLOOKUP($A31,Rotation!$C$1:$M$1048575,8,FALSE),"")),"Unmet Pre-req")))</f>
        <v>Primary</v>
      </c>
      <c r="J31" s="12" t="str">
        <f>IF($C31&lt;&gt;"","COMPLETE",(IF($K31=TRUE,(IF(VLOOKUP($A31,Rotation!$C$1:$M$1048575,4,FALSE)&lt;&gt;0,VLOOKUP($A31,Rotation!$C$1:$M$1048575,9,FALSE),"")),"Unmet Pre-req")))</f>
        <v>Not Offered</v>
      </c>
      <c r="K31" s="121" t="b">
        <f>IF(IF(VLOOKUP($A31,Rotation!$C$1:$M$1048575,10,FALSE)&lt;&gt;"",VLOOKUP($A31,Rotation!$C$1:$M$1048575,10,FALSE),FALSE)=FALSE,TRUE,IF(VLOOKUP(IF(VLOOKUP($A31,Rotation!$C$1:$M$1048575,10,FALSE)&lt;&gt;"",VLOOKUP($A31,Rotation!$C$1:$M$1048575,10,FALSE),FALSE),$A:$C,3)&lt;&gt;"",TRUE,FALSE))</f>
        <v>1</v>
      </c>
    </row>
    <row r="32" spans="1:11" s="1" customFormat="1" x14ac:dyDescent="0.2">
      <c r="A32" s="7" t="s">
        <v>182</v>
      </c>
      <c r="B32" s="10" t="str">
        <f>VLOOKUP($A32,Rotation!$C$1:$M$1048575,2,FALSE)</f>
        <v>Arts and Humanitites Gen Ed</v>
      </c>
      <c r="C32" s="115"/>
      <c r="D32" s="122">
        <f>VLOOKUP($A32,Rotation!$C$1:$N$1048575,12,FALSE)</f>
        <v>3</v>
      </c>
      <c r="E32" s="12" t="str">
        <f>IF($C32&lt;&gt;"","COMPLETE",(IF($K32=TRUE,(IF(VLOOKUP($A32,Rotation!$C$1:$M$1048575,4,FALSE)&lt;&gt;0,VLOOKUP($A32,Rotation!$C$1:$M$1048575,4,FALSE),"")),"Unmet Pre-req")))</f>
        <v>Primary</v>
      </c>
      <c r="F32" s="12" t="str">
        <f>IF($C32&lt;&gt;"","COMPLETE",(IF($K32=TRUE,(IF(VLOOKUP($A32,Rotation!$C$1:$M$1048575,4,FALSE)&lt;&gt;0,VLOOKUP($A32,Rotation!$C$1:$M$1048575,5,FALSE),"")),"Unmet Pre-req")))</f>
        <v>Primary</v>
      </c>
      <c r="G32" s="12" t="str">
        <f>IF($C32&lt;&gt;"","COMPLETE",(IF($K32=TRUE,(IF(VLOOKUP($A32,Rotation!$C$1:$M$1048575,4,FALSE)&lt;&gt;0,VLOOKUP($A32,Rotation!$C$1:$M$1048575,6,FALSE),"")),"Unmet Pre-req")))</f>
        <v>Primary</v>
      </c>
      <c r="H32" s="12" t="str">
        <f>IF($C32&lt;&gt;"","COMPLETE",(IF($K32=TRUE,(IF(VLOOKUP($A32,Rotation!$C$1:$M$1048575,4,FALSE)&lt;&gt;0,VLOOKUP($A32,Rotation!$C$1:$M$1048575,7,FALSE),"")),"Unmet Pre-req")))</f>
        <v>Primary</v>
      </c>
      <c r="I32" s="12" t="str">
        <f>IF($C32&lt;&gt;"","COMPLETE",(IF($K32=TRUE,(IF(VLOOKUP($A32,Rotation!$C$1:$M$1048575,4,FALSE)&lt;&gt;0,VLOOKUP($A32,Rotation!$C$1:$M$1048575,8,FALSE),"")),"Unmet Pre-req")))</f>
        <v>Primary</v>
      </c>
      <c r="J32" s="12" t="str">
        <f>IF($C32&lt;&gt;"","COMPLETE",(IF($K32=TRUE,(IF(VLOOKUP($A32,Rotation!$C$1:$M$1048575,4,FALSE)&lt;&gt;0,VLOOKUP($A32,Rotation!$C$1:$M$1048575,9,FALSE),"")),"Unmet Pre-req")))</f>
        <v>Not Offered</v>
      </c>
      <c r="K32" s="121" t="b">
        <f>IF(IF(VLOOKUP($A32,Rotation!$C$1:$M$1048575,10,FALSE)&lt;&gt;"",VLOOKUP($A32,Rotation!$C$1:$M$1048575,10,FALSE),FALSE)=FALSE,TRUE,IF(VLOOKUP(IF(VLOOKUP($A32,Rotation!$C$1:$M$1048575,10,FALSE)&lt;&gt;"",VLOOKUP($A32,Rotation!$C$1:$M$1048575,10,FALSE),FALSE),$A:$C,3)&lt;&gt;"",TRUE,FALSE))</f>
        <v>1</v>
      </c>
    </row>
    <row r="33" spans="1:11" s="1" customFormat="1" x14ac:dyDescent="0.2">
      <c r="A33" s="7" t="s">
        <v>183</v>
      </c>
      <c r="B33" s="10" t="str">
        <f>VLOOKUP($A33,Rotation!$C$1:$M$1048575,2,FALSE)</f>
        <v>Natural Science Gen Ed</v>
      </c>
      <c r="C33" s="115"/>
      <c r="D33" s="122">
        <f>VLOOKUP($A33,Rotation!$C$1:$N$1048575,12,FALSE)</f>
        <v>3</v>
      </c>
      <c r="E33" s="12" t="str">
        <f>IF($C33&lt;&gt;"","COMPLETE",(IF($K33=TRUE,(IF(VLOOKUP($A33,Rotation!$C$1:$M$1048575,4,FALSE)&lt;&gt;0,VLOOKUP($A33,Rotation!$C$1:$M$1048575,4,FALSE),"")),"Unmet Pre-req")))</f>
        <v>Primary</v>
      </c>
      <c r="F33" s="12" t="str">
        <f>IF($C33&lt;&gt;"","COMPLETE",(IF($K33=TRUE,(IF(VLOOKUP($A33,Rotation!$C$1:$M$1048575,4,FALSE)&lt;&gt;0,VLOOKUP($A33,Rotation!$C$1:$M$1048575,5,FALSE),"")),"Unmet Pre-req")))</f>
        <v>Primary</v>
      </c>
      <c r="G33" s="12" t="str">
        <f>IF($C33&lt;&gt;"","COMPLETE",(IF($K33=TRUE,(IF(VLOOKUP($A33,Rotation!$C$1:$M$1048575,4,FALSE)&lt;&gt;0,VLOOKUP($A33,Rotation!$C$1:$M$1048575,6,FALSE),"")),"Unmet Pre-req")))</f>
        <v>Primary</v>
      </c>
      <c r="H33" s="12" t="str">
        <f>IF($C33&lt;&gt;"","COMPLETE",(IF($K33=TRUE,(IF(VLOOKUP($A33,Rotation!$C$1:$M$1048575,4,FALSE)&lt;&gt;0,VLOOKUP($A33,Rotation!$C$1:$M$1048575,7,FALSE),"")),"Unmet Pre-req")))</f>
        <v>Primary</v>
      </c>
      <c r="I33" s="12" t="str">
        <f>IF($C33&lt;&gt;"","COMPLETE",(IF($K33=TRUE,(IF(VLOOKUP($A33,Rotation!$C$1:$M$1048575,4,FALSE)&lt;&gt;0,VLOOKUP($A33,Rotation!$C$1:$M$1048575,8,FALSE),"")),"Unmet Pre-req")))</f>
        <v>Primary</v>
      </c>
      <c r="J33" s="12" t="str">
        <f>IF($C33&lt;&gt;"","COMPLETE",(IF($K33=TRUE,(IF(VLOOKUP($A33,Rotation!$C$1:$M$1048575,4,FALSE)&lt;&gt;0,VLOOKUP($A33,Rotation!$C$1:$M$1048575,9,FALSE),"")),"Unmet Pre-req")))</f>
        <v>Not Offered</v>
      </c>
      <c r="K33" s="121" t="b">
        <f>IF(IF(VLOOKUP($A33,Rotation!$C$1:$M$1048575,10,FALSE)&lt;&gt;"",VLOOKUP($A33,Rotation!$C$1:$M$1048575,10,FALSE),FALSE)=FALSE,TRUE,IF(VLOOKUP(IF(VLOOKUP($A33,Rotation!$C$1:$M$1048575,10,FALSE)&lt;&gt;"",VLOOKUP($A33,Rotation!$C$1:$M$1048575,10,FALSE),FALSE),$A:$C,3)&lt;&gt;"",TRUE,FALSE))</f>
        <v>1</v>
      </c>
    </row>
    <row r="34" spans="1:11" s="1" customFormat="1" x14ac:dyDescent="0.2">
      <c r="A34" s="7" t="s">
        <v>183</v>
      </c>
      <c r="B34" s="10" t="str">
        <f>VLOOKUP($A34,Rotation!$C$1:$M$1048575,2,FALSE)</f>
        <v>Natural Science Gen Ed</v>
      </c>
      <c r="C34" s="115"/>
      <c r="D34" s="122">
        <f>VLOOKUP($A34,Rotation!$C$1:$N$1048575,12,FALSE)</f>
        <v>3</v>
      </c>
      <c r="E34" s="12" t="str">
        <f>IF($C34&lt;&gt;"","COMPLETE",(IF($K34=TRUE,(IF(VLOOKUP($A34,Rotation!$C$1:$M$1048575,4,FALSE)&lt;&gt;0,VLOOKUP($A34,Rotation!$C$1:$M$1048575,4,FALSE),"")),"Unmet Pre-req")))</f>
        <v>Primary</v>
      </c>
      <c r="F34" s="12" t="str">
        <f>IF($C34&lt;&gt;"","COMPLETE",(IF($K34=TRUE,(IF(VLOOKUP($A34,Rotation!$C$1:$M$1048575,4,FALSE)&lt;&gt;0,VLOOKUP($A34,Rotation!$C$1:$M$1048575,5,FALSE),"")),"Unmet Pre-req")))</f>
        <v>Primary</v>
      </c>
      <c r="G34" s="12" t="str">
        <f>IF($C34&lt;&gt;"","COMPLETE",(IF($K34=TRUE,(IF(VLOOKUP($A34,Rotation!$C$1:$M$1048575,4,FALSE)&lt;&gt;0,VLOOKUP($A34,Rotation!$C$1:$M$1048575,6,FALSE),"")),"Unmet Pre-req")))</f>
        <v>Primary</v>
      </c>
      <c r="H34" s="12" t="str">
        <f>IF($C34&lt;&gt;"","COMPLETE",(IF($K34=TRUE,(IF(VLOOKUP($A34,Rotation!$C$1:$M$1048575,4,FALSE)&lt;&gt;0,VLOOKUP($A34,Rotation!$C$1:$M$1048575,7,FALSE),"")),"Unmet Pre-req")))</f>
        <v>Primary</v>
      </c>
      <c r="I34" s="12" t="str">
        <f>IF($C34&lt;&gt;"","COMPLETE",(IF($K34=TRUE,(IF(VLOOKUP($A34,Rotation!$C$1:$M$1048575,4,FALSE)&lt;&gt;0,VLOOKUP($A34,Rotation!$C$1:$M$1048575,8,FALSE),"")),"Unmet Pre-req")))</f>
        <v>Primary</v>
      </c>
      <c r="J34" s="12" t="str">
        <f>IF($C34&lt;&gt;"","COMPLETE",(IF($K34=TRUE,(IF(VLOOKUP($A34,Rotation!$C$1:$M$1048575,4,FALSE)&lt;&gt;0,VLOOKUP($A34,Rotation!$C$1:$M$1048575,9,FALSE),"")),"Unmet Pre-req")))</f>
        <v>Not Offered</v>
      </c>
      <c r="K34" s="121" t="b">
        <f>IF(IF(VLOOKUP($A34,Rotation!$C$1:$M$1048575,10,FALSE)&lt;&gt;"",VLOOKUP($A34,Rotation!$C$1:$M$1048575,10,FALSE),FALSE)=FALSE,TRUE,IF(VLOOKUP(IF(VLOOKUP($A34,Rotation!$C$1:$M$1048575,10,FALSE)&lt;&gt;"",VLOOKUP($A34,Rotation!$C$1:$M$1048575,10,FALSE),FALSE),$A:$C,3)&lt;&gt;"",TRUE,FALSE))</f>
        <v>1</v>
      </c>
    </row>
    <row r="35" spans="1:11" s="1" customFormat="1" x14ac:dyDescent="0.2">
      <c r="A35" s="7" t="s">
        <v>161</v>
      </c>
      <c r="B35" s="10" t="str">
        <f>VLOOKUP($A35,Rotation!$C$1:$M$1048575,2,FALSE)</f>
        <v>Social Science Gen Ed</v>
      </c>
      <c r="C35" s="115"/>
      <c r="D35" s="122">
        <f>VLOOKUP($A35,Rotation!$C$1:$N$1048575,12,FALSE)</f>
        <v>3</v>
      </c>
      <c r="E35" s="12" t="str">
        <f>IF($C35&lt;&gt;"","COMPLETE",(IF($K35=TRUE,(IF(VLOOKUP($A35,Rotation!$C$1:$M$1048575,4,FALSE)&lt;&gt;0,VLOOKUP($A35,Rotation!$C$1:$M$1048575,4,FALSE),"")),"Unmet Pre-req")))</f>
        <v>Primary</v>
      </c>
      <c r="F35" s="12" t="str">
        <f>IF($C35&lt;&gt;"","COMPLETE",(IF($K35=TRUE,(IF(VLOOKUP($A35,Rotation!$C$1:$M$1048575,4,FALSE)&lt;&gt;0,VLOOKUP($A35,Rotation!$C$1:$M$1048575,5,FALSE),"")),"Unmet Pre-req")))</f>
        <v>Primary</v>
      </c>
      <c r="G35" s="12" t="str">
        <f>IF($C35&lt;&gt;"","COMPLETE",(IF($K35=TRUE,(IF(VLOOKUP($A35,Rotation!$C$1:$M$1048575,4,FALSE)&lt;&gt;0,VLOOKUP($A35,Rotation!$C$1:$M$1048575,6,FALSE),"")),"Unmet Pre-req")))</f>
        <v>Primary</v>
      </c>
      <c r="H35" s="12" t="str">
        <f>IF($C35&lt;&gt;"","COMPLETE",(IF($K35=TRUE,(IF(VLOOKUP($A35,Rotation!$C$1:$M$1048575,4,FALSE)&lt;&gt;0,VLOOKUP($A35,Rotation!$C$1:$M$1048575,7,FALSE),"")),"Unmet Pre-req")))</f>
        <v>Primary</v>
      </c>
      <c r="I35" s="12" t="str">
        <f>IF($C35&lt;&gt;"","COMPLETE",(IF($K35=TRUE,(IF(VLOOKUP($A35,Rotation!$C$1:$M$1048575,4,FALSE)&lt;&gt;0,VLOOKUP($A35,Rotation!$C$1:$M$1048575,8,FALSE),"")),"Unmet Pre-req")))</f>
        <v>Primary</v>
      </c>
      <c r="J35" s="12" t="str">
        <f>IF($C35&lt;&gt;"","COMPLETE",(IF($K35=TRUE,(IF(VLOOKUP($A35,Rotation!$C$1:$M$1048575,4,FALSE)&lt;&gt;0,VLOOKUP($A35,Rotation!$C$1:$M$1048575,9,FALSE),"")),"Unmet Pre-req")))</f>
        <v>Not Offered</v>
      </c>
      <c r="K35" s="121" t="b">
        <f>IF(IF(VLOOKUP($A35,Rotation!$C$1:$M$1048575,10,FALSE)&lt;&gt;"",VLOOKUP($A35,Rotation!$C$1:$M$1048575,10,FALSE),FALSE)=FALSE,TRUE,IF(VLOOKUP(IF(VLOOKUP($A35,Rotation!$C$1:$M$1048575,10,FALSE)&lt;&gt;"",VLOOKUP($A35,Rotation!$C$1:$M$1048575,10,FALSE),FALSE),$A:$C,3)&lt;&gt;"",TRUE,FALSE))</f>
        <v>1</v>
      </c>
    </row>
    <row r="36" spans="1:11" s="1" customFormat="1" x14ac:dyDescent="0.2">
      <c r="A36" s="7" t="s">
        <v>161</v>
      </c>
      <c r="B36" s="10" t="str">
        <f>VLOOKUP($A36,Rotation!$C$1:$M$1048575,2,FALSE)</f>
        <v>Social Science Gen Ed</v>
      </c>
      <c r="C36" s="115"/>
      <c r="D36" s="122">
        <f>VLOOKUP($A36,Rotation!$C$1:$N$1048575,12,FALSE)</f>
        <v>3</v>
      </c>
      <c r="E36" s="12" t="str">
        <f>IF($C36&lt;&gt;"","COMPLETE",(IF($K36=TRUE,(IF(VLOOKUP($A36,Rotation!$C$1:$M$1048575,4,FALSE)&lt;&gt;0,VLOOKUP($A36,Rotation!$C$1:$M$1048575,4,FALSE),"")),"Unmet Pre-req")))</f>
        <v>Primary</v>
      </c>
      <c r="F36" s="12" t="str">
        <f>IF($C36&lt;&gt;"","COMPLETE",(IF($K36=TRUE,(IF(VLOOKUP($A36,Rotation!$C$1:$M$1048575,4,FALSE)&lt;&gt;0,VLOOKUP($A36,Rotation!$C$1:$M$1048575,5,FALSE),"")),"Unmet Pre-req")))</f>
        <v>Primary</v>
      </c>
      <c r="G36" s="12" t="str">
        <f>IF($C36&lt;&gt;"","COMPLETE",(IF($K36=TRUE,(IF(VLOOKUP($A36,Rotation!$C$1:$M$1048575,4,FALSE)&lt;&gt;0,VLOOKUP($A36,Rotation!$C$1:$M$1048575,6,FALSE),"")),"Unmet Pre-req")))</f>
        <v>Primary</v>
      </c>
      <c r="H36" s="12" t="str">
        <f>IF($C36&lt;&gt;"","COMPLETE",(IF($K36=TRUE,(IF(VLOOKUP($A36,Rotation!$C$1:$M$1048575,4,FALSE)&lt;&gt;0,VLOOKUP($A36,Rotation!$C$1:$M$1048575,7,FALSE),"")),"Unmet Pre-req")))</f>
        <v>Primary</v>
      </c>
      <c r="I36" s="12" t="str">
        <f>IF($C36&lt;&gt;"","COMPLETE",(IF($K36=TRUE,(IF(VLOOKUP($A36,Rotation!$C$1:$M$1048575,4,FALSE)&lt;&gt;0,VLOOKUP($A36,Rotation!$C$1:$M$1048575,8,FALSE),"")),"Unmet Pre-req")))</f>
        <v>Primary</v>
      </c>
      <c r="J36" s="12" t="str">
        <f>IF($C36&lt;&gt;"","COMPLETE",(IF($K36=TRUE,(IF(VLOOKUP($A36,Rotation!$C$1:$M$1048575,4,FALSE)&lt;&gt;0,VLOOKUP($A36,Rotation!$C$1:$M$1048575,9,FALSE),"")),"Unmet Pre-req")))</f>
        <v>Not Offered</v>
      </c>
      <c r="K36" s="121" t="b">
        <f>IF(IF(VLOOKUP($A36,Rotation!$C$1:$M$1048575,10,FALSE)&lt;&gt;"",VLOOKUP($A36,Rotation!$C$1:$M$1048575,10,FALSE),FALSE)=FALSE,TRUE,IF(VLOOKUP(IF(VLOOKUP($A36,Rotation!$C$1:$M$1048575,10,FALSE)&lt;&gt;"",VLOOKUP($A36,Rotation!$C$1:$M$1048575,10,FALSE),FALSE),$A:$C,3)&lt;&gt;"",TRUE,FALSE))</f>
        <v>1</v>
      </c>
    </row>
    <row r="37" spans="1:11" s="1" customFormat="1" x14ac:dyDescent="0.2">
      <c r="A37" s="7" t="s">
        <v>185</v>
      </c>
      <c r="B37" s="10" t="str">
        <f>VLOOKUP($A37,Rotation!$C$1:$M$1048575,2,FALSE)</f>
        <v>Written Communications Gen Ed</v>
      </c>
      <c r="C37" s="115"/>
      <c r="D37" s="122">
        <f>VLOOKUP($A37,Rotation!$C$1:$N$1048575,12,FALSE)</f>
        <v>3</v>
      </c>
      <c r="E37" s="12" t="str">
        <f>IF($C37&lt;&gt;"","COMPLETE",(IF($K37=TRUE,(IF(VLOOKUP($A37,Rotation!$C$1:$M$1048575,4,FALSE)&lt;&gt;0,VLOOKUP($A37,Rotation!$C$1:$M$1048575,4,FALSE),"")),"Unmet Pre-req")))</f>
        <v>Primary</v>
      </c>
      <c r="F37" s="12" t="str">
        <f>IF($C37&lt;&gt;"","COMPLETE",(IF($K37=TRUE,(IF(VLOOKUP($A37,Rotation!$C$1:$M$1048575,4,FALSE)&lt;&gt;0,VLOOKUP($A37,Rotation!$C$1:$M$1048575,5,FALSE),"")),"Unmet Pre-req")))</f>
        <v>Primary</v>
      </c>
      <c r="G37" s="12" t="str">
        <f>IF($C37&lt;&gt;"","COMPLETE",(IF($K37=TRUE,(IF(VLOOKUP($A37,Rotation!$C$1:$M$1048575,4,FALSE)&lt;&gt;0,VLOOKUP($A37,Rotation!$C$1:$M$1048575,6,FALSE),"")),"Unmet Pre-req")))</f>
        <v>Primary</v>
      </c>
      <c r="H37" s="12" t="str">
        <f>IF($C37&lt;&gt;"","COMPLETE",(IF($K37=TRUE,(IF(VLOOKUP($A37,Rotation!$C$1:$M$1048575,4,FALSE)&lt;&gt;0,VLOOKUP($A37,Rotation!$C$1:$M$1048575,7,FALSE),"")),"Unmet Pre-req")))</f>
        <v>Primary</v>
      </c>
      <c r="I37" s="12" t="str">
        <f>IF($C37&lt;&gt;"","COMPLETE",(IF($K37=TRUE,(IF(VLOOKUP($A37,Rotation!$C$1:$M$1048575,4,FALSE)&lt;&gt;0,VLOOKUP($A37,Rotation!$C$1:$M$1048575,8,FALSE),"")),"Unmet Pre-req")))</f>
        <v>Primary</v>
      </c>
      <c r="J37" s="12" t="str">
        <f>IF($C37&lt;&gt;"","COMPLETE",(IF($K37=TRUE,(IF(VLOOKUP($A37,Rotation!$C$1:$M$1048575,4,FALSE)&lt;&gt;0,VLOOKUP($A37,Rotation!$C$1:$M$1048575,9,FALSE),"")),"Unmet Pre-req")))</f>
        <v>Not Offered</v>
      </c>
      <c r="K37" s="121" t="b">
        <f>IF(IF(VLOOKUP($A37,Rotation!$C$1:$M$1048575,10,FALSE)&lt;&gt;"",VLOOKUP($A37,Rotation!$C$1:$M$1048575,10,FALSE),FALSE)=FALSE,TRUE,IF(VLOOKUP(IF(VLOOKUP($A37,Rotation!$C$1:$M$1048575,10,FALSE)&lt;&gt;"",VLOOKUP($A37,Rotation!$C$1:$M$1048575,10,FALSE),FALSE),$A:$C,3)&lt;&gt;"",TRUE,FALSE))</f>
        <v>1</v>
      </c>
    </row>
    <row r="38" spans="1:11" s="1" customFormat="1" x14ac:dyDescent="0.2">
      <c r="A38" s="7" t="s">
        <v>155</v>
      </c>
      <c r="B38" s="10" t="str">
        <f>VLOOKUP($A38,Rotation!$C$1:$M$1048575,2,FALSE)</f>
        <v>College Algebra (you may have placed above or tested out)</v>
      </c>
      <c r="C38" s="115"/>
      <c r="D38" s="122">
        <f>VLOOKUP($A38,Rotation!$C$1:$N$1048575,12,FALSE)</f>
        <v>3</v>
      </c>
      <c r="E38" s="12" t="str">
        <f>IF($C38&lt;&gt;"","COMPLETE",(IF($K38=TRUE,(IF(VLOOKUP($A38,Rotation!$C$1:$M$1048575,4,FALSE)&lt;&gt;0,VLOOKUP($A38,Rotation!$C$1:$M$1048575,4,FALSE),"")),"Unmet Pre-req")))</f>
        <v>Unmet Pre-req</v>
      </c>
      <c r="F38" s="12" t="str">
        <f>IF($C38&lt;&gt;"","COMPLETE",(IF($K38=TRUE,(IF(VLOOKUP($A38,Rotation!$C$1:$M$1048575,4,FALSE)&lt;&gt;0,VLOOKUP($A38,Rotation!$C$1:$M$1048575,5,FALSE),"")),"Unmet Pre-req")))</f>
        <v>Unmet Pre-req</v>
      </c>
      <c r="G38" s="12" t="str">
        <f>IF($C38&lt;&gt;"","COMPLETE",(IF($K38=TRUE,(IF(VLOOKUP($A38,Rotation!$C$1:$M$1048575,4,FALSE)&lt;&gt;0,VLOOKUP($A38,Rotation!$C$1:$M$1048575,6,FALSE),"")),"Unmet Pre-req")))</f>
        <v>Unmet Pre-req</v>
      </c>
      <c r="H38" s="12" t="str">
        <f>IF($C38&lt;&gt;"","COMPLETE",(IF($K38=TRUE,(IF(VLOOKUP($A38,Rotation!$C$1:$M$1048575,4,FALSE)&lt;&gt;0,VLOOKUP($A38,Rotation!$C$1:$M$1048575,7,FALSE),"")),"Unmet Pre-req")))</f>
        <v>Unmet Pre-req</v>
      </c>
      <c r="I38" s="12" t="str">
        <f>IF($C38&lt;&gt;"","COMPLETE",(IF($K38=TRUE,(IF(VLOOKUP($A38,Rotation!$C$1:$M$1048575,4,FALSE)&lt;&gt;0,VLOOKUP($A38,Rotation!$C$1:$M$1048575,8,FALSE),"")),"Unmet Pre-req")))</f>
        <v>Unmet Pre-req</v>
      </c>
      <c r="J38" s="12" t="str">
        <f>IF($C38&lt;&gt;"","COMPLETE",(IF($K38=TRUE,(IF(VLOOKUP($A38,Rotation!$C$1:$M$1048575,4,FALSE)&lt;&gt;0,VLOOKUP($A38,Rotation!$C$1:$M$1048575,9,FALSE),"")),"Unmet Pre-req")))</f>
        <v>Unmet Pre-req</v>
      </c>
      <c r="K38" s="113" t="b">
        <f>IF(IF(VLOOKUP($A38,Rotation!$C$1:$M$1048575,10,FALSE)&lt;&gt;"",VLOOKUP($A38,Rotation!$C$1:$M$1048575,10,FALSE),FALSE)=FALSE,TRUE,IF(VLOOKUP(IF(VLOOKUP($A38,Rotation!$C$1:$M$1048575,10,FALSE)&lt;&gt;"",VLOOKUP($A38,Rotation!$C$1:$M$1048575,10,FALSE),FALSE),$A:$C,3)&lt;&gt;"",TRUE,FALSE))</f>
        <v>0</v>
      </c>
    </row>
    <row r="39" spans="1:11" s="1" customFormat="1" x14ac:dyDescent="0.2">
      <c r="A39" s="7" t="s">
        <v>92</v>
      </c>
      <c r="B39" s="10" t="str">
        <f>VLOOKUP($A39,Rotation!$C$1:$M$1048575,2,FALSE)</f>
        <v>Intro to Statistics</v>
      </c>
      <c r="C39" s="115"/>
      <c r="D39" s="122">
        <f>VLOOKUP($A39,Rotation!$C$1:$N$1048575,12,FALSE)</f>
        <v>3</v>
      </c>
      <c r="E39" s="12" t="str">
        <f>IF($C39&lt;&gt;"","COMPLETE",(IF($K39=TRUE,(IF(VLOOKUP($A39,Rotation!$C$1:$M$1048575,4,FALSE)&lt;&gt;0,VLOOKUP($A39,Rotation!$C$1:$M$1048575,4,FALSE),"")),"Unmet Pre-req")))</f>
        <v>Unmet Pre-req</v>
      </c>
      <c r="F39" s="12" t="str">
        <f>IF($C39&lt;&gt;"","COMPLETE",(IF($K39=TRUE,(IF(VLOOKUP($A39,Rotation!$C$1:$M$1048575,4,FALSE)&lt;&gt;0,VLOOKUP($A39,Rotation!$C$1:$M$1048575,5,FALSE),"")),"Unmet Pre-req")))</f>
        <v>Unmet Pre-req</v>
      </c>
      <c r="G39" s="12" t="str">
        <f>IF($C39&lt;&gt;"","COMPLETE",(IF($K39=TRUE,(IF(VLOOKUP($A39,Rotation!$C$1:$M$1048575,4,FALSE)&lt;&gt;0,VLOOKUP($A39,Rotation!$C$1:$M$1048575,6,FALSE),"")),"Unmet Pre-req")))</f>
        <v>Unmet Pre-req</v>
      </c>
      <c r="H39" s="12" t="str">
        <f>IF($C39&lt;&gt;"","COMPLETE",(IF($K39=TRUE,(IF(VLOOKUP($A39,Rotation!$C$1:$M$1048575,4,FALSE)&lt;&gt;0,VLOOKUP($A39,Rotation!$C$1:$M$1048575,7,FALSE),"")),"Unmet Pre-req")))</f>
        <v>Unmet Pre-req</v>
      </c>
      <c r="I39" s="12" t="str">
        <f>IF($C39&lt;&gt;"","COMPLETE",(IF($K39=TRUE,(IF(VLOOKUP($A39,Rotation!$C$1:$M$1048575,4,FALSE)&lt;&gt;0,VLOOKUP($A39,Rotation!$C$1:$M$1048575,8,FALSE),"")),"Unmet Pre-req")))</f>
        <v>Unmet Pre-req</v>
      </c>
      <c r="J39" s="12" t="str">
        <f>IF($C39&lt;&gt;"","COMPLETE",(IF($K39=TRUE,(IF(VLOOKUP($A39,Rotation!$C$1:$M$1048575,4,FALSE)&lt;&gt;0,VLOOKUP($A39,Rotation!$C$1:$M$1048575,9,FALSE),"")),"Unmet Pre-req")))</f>
        <v>Unmet Pre-req</v>
      </c>
      <c r="K39" s="113"/>
    </row>
    <row r="40" spans="1:11" s="1" customFormat="1" x14ac:dyDescent="0.2">
      <c r="A40" s="7" t="s">
        <v>181</v>
      </c>
      <c r="B40" s="10" t="str">
        <f>VLOOKUP($A40,Rotation!$C$1:$M$1048575,2,FALSE)</f>
        <v>GenEd Speech, May also take SPCM215 or SPCM222</v>
      </c>
      <c r="C40" s="115"/>
      <c r="D40" s="122">
        <f>VLOOKUP($A40,Rotation!$C$1:$N$1048575,12,FALSE)</f>
        <v>3</v>
      </c>
      <c r="E40" s="12" t="str">
        <f>IF($C40&lt;&gt;"","COMPLETE",(IF($K40=TRUE,(IF(VLOOKUP($A40,Rotation!$C$1:$M$1048575,4,FALSE)&lt;&gt;0,VLOOKUP($A40,Rotation!$C$1:$M$1048575,4,FALSE),"")),"Unmet Pre-req")))</f>
        <v>Primary</v>
      </c>
      <c r="F40" s="12" t="str">
        <f>IF($C40&lt;&gt;"","COMPLETE",(IF($K40=TRUE,(IF(VLOOKUP($A40,Rotation!$C$1:$M$1048575,4,FALSE)&lt;&gt;0,VLOOKUP($A40,Rotation!$C$1:$M$1048575,5,FALSE),"")),"Unmet Pre-req")))</f>
        <v>Secondary</v>
      </c>
      <c r="G40" s="12" t="str">
        <f>IF($C40&lt;&gt;"","COMPLETE",(IF($K40=TRUE,(IF(VLOOKUP($A40,Rotation!$C$1:$M$1048575,4,FALSE)&lt;&gt;0,VLOOKUP($A40,Rotation!$C$1:$M$1048575,6,FALSE),"")),"Unmet Pre-req")))</f>
        <v>Primary</v>
      </c>
      <c r="H40" s="12" t="str">
        <f>IF($C40&lt;&gt;"","COMPLETE",(IF($K40=TRUE,(IF(VLOOKUP($A40,Rotation!$C$1:$M$1048575,4,FALSE)&lt;&gt;0,VLOOKUP($A40,Rotation!$C$1:$M$1048575,7,FALSE),"")),"Unmet Pre-req")))</f>
        <v>Secondary</v>
      </c>
      <c r="I40" s="12" t="str">
        <f>IF($C40&lt;&gt;"","COMPLETE",(IF($K40=TRUE,(IF(VLOOKUP($A40,Rotation!$C$1:$M$1048575,4,FALSE)&lt;&gt;0,VLOOKUP($A40,Rotation!$C$1:$M$1048575,8,FALSE),"")),"Unmet Pre-req")))</f>
        <v>Primary</v>
      </c>
      <c r="J40" s="12" t="str">
        <f>IF($C40&lt;&gt;"","COMPLETE",(IF($K40=TRUE,(IF(VLOOKUP($A40,Rotation!$C$1:$M$1048575,4,FALSE)&lt;&gt;0,VLOOKUP($A40,Rotation!$C$1:$M$1048575,9,FALSE),"")),"Unmet Pre-req")))</f>
        <v>Not Offered</v>
      </c>
      <c r="K40" s="121" t="b">
        <f>IF(IF(VLOOKUP($A40,Rotation!$C$1:$M$1048575,10,FALSE)&lt;&gt;"",VLOOKUP($A40,Rotation!$C$1:$M$1048575,10,FALSE),FALSE)=FALSE,TRUE,IF(VLOOKUP(IF(VLOOKUP($A40,Rotation!$C$1:$M$1048575,10,FALSE)&lt;&gt;"",VLOOKUP($A40,Rotation!$C$1:$M$1048575,10,FALSE),FALSE),$A:$C,3)&lt;&gt;"",TRUE,FALSE))</f>
        <v>1</v>
      </c>
    </row>
    <row r="41" spans="1:11" s="1" customFormat="1" x14ac:dyDescent="0.2">
      <c r="A41" s="7" t="s">
        <v>205</v>
      </c>
      <c r="B41" s="10" t="str">
        <f>VLOOKUP($A41,Rotation!$C$1:$M$1048575,2,FALSE)</f>
        <v>Wellness for Life (1 credit)</v>
      </c>
      <c r="C41" s="115"/>
      <c r="D41" s="122">
        <f>VLOOKUP($A41,Rotation!$C$1:$N$1048575,12,FALSE)</f>
        <v>1</v>
      </c>
      <c r="E41" s="12" t="str">
        <f>IF($C41&lt;&gt;"","COMPLETE",(IF($K41=TRUE,(IF(VLOOKUP($A41,Rotation!$C$1:$M$1048575,4,FALSE)&lt;&gt;0,VLOOKUP($A41,Rotation!$C$1:$M$1048575,4,FALSE),"")),"Unmet Pre-req")))</f>
        <v>Primary</v>
      </c>
      <c r="F41" s="12" t="str">
        <f>IF($C41&lt;&gt;"","COMPLETE",(IF($K41=TRUE,(IF(VLOOKUP($A41,Rotation!$C$1:$M$1048575,4,FALSE)&lt;&gt;0,VLOOKUP($A41,Rotation!$C$1:$M$1048575,5,FALSE),"")),"Unmet Pre-req")))</f>
        <v>Primary</v>
      </c>
      <c r="G41" s="12" t="str">
        <f>IF($C41&lt;&gt;"","COMPLETE",(IF($K41=TRUE,(IF(VLOOKUP($A41,Rotation!$C$1:$M$1048575,4,FALSE)&lt;&gt;0,VLOOKUP($A41,Rotation!$C$1:$M$1048575,6,FALSE),"")),"Unmet Pre-req")))</f>
        <v>Primary</v>
      </c>
      <c r="H41" s="12" t="str">
        <f>IF($C41&lt;&gt;"","COMPLETE",(IF($K41=TRUE,(IF(VLOOKUP($A41,Rotation!$C$1:$M$1048575,4,FALSE)&lt;&gt;0,VLOOKUP($A41,Rotation!$C$1:$M$1048575,7,FALSE),"")),"Unmet Pre-req")))</f>
        <v>Primary</v>
      </c>
      <c r="I41" s="12" t="str">
        <f>IF($C41&lt;&gt;"","COMPLETE",(IF($K41=TRUE,(IF(VLOOKUP($A41,Rotation!$C$1:$M$1048575,4,FALSE)&lt;&gt;0,VLOOKUP($A41,Rotation!$C$1:$M$1048575,8,FALSE),"")),"Unmet Pre-req")))</f>
        <v>Primary</v>
      </c>
      <c r="J41" s="12" t="str">
        <f>IF($C41&lt;&gt;"","COMPLETE",(IF($K41=TRUE,(IF(VLOOKUP($A41,Rotation!$C$1:$M$1048575,4,FALSE)&lt;&gt;0,VLOOKUP($A41,Rotation!$C$1:$M$1048575,9,FALSE),"")),"Unmet Pre-req")))</f>
        <v>Not Offered</v>
      </c>
      <c r="K41" s="121" t="b">
        <f>IF(IF(VLOOKUP($A41,Rotation!$C$1:$M$1048575,10,FALSE)&lt;&gt;"",VLOOKUP($A41,Rotation!$C$1:$M$1048575,10,FALSE),FALSE)=FALSE,TRUE,IF(VLOOKUP(IF(VLOOKUP($A41,Rotation!$C$1:$M$1048575,10,FALSE)&lt;&gt;"",VLOOKUP($A41,Rotation!$C$1:$M$1048575,10,FALSE),FALSE),$A:$C,3)&lt;&gt;"",TRUE,FALSE))</f>
        <v>1</v>
      </c>
    </row>
    <row r="42" spans="1:11" s="1" customFormat="1" x14ac:dyDescent="0.2">
      <c r="A42" s="7" t="s">
        <v>206</v>
      </c>
      <c r="B42" s="10" t="str">
        <f>VLOOKUP($A42,Rotation!$C$1:$M$1048575,2,FALSE)</f>
        <v>Wellness for Life Lab (1 credit)</v>
      </c>
      <c r="C42" s="115"/>
      <c r="D42" s="122">
        <f>VLOOKUP($A42,Rotation!$C$1:$N$1048575,12,FALSE)</f>
        <v>1</v>
      </c>
      <c r="E42" s="12" t="str">
        <f>IF($C42&lt;&gt;"","COMPLETE",(IF($K42=TRUE,(IF(VLOOKUP($A42,Rotation!$C$1:$M$1048575,4,FALSE)&lt;&gt;0,VLOOKUP($A42,Rotation!$C$1:$M$1048575,4,FALSE),"")),"Unmet Pre-req")))</f>
        <v>Primary</v>
      </c>
      <c r="F42" s="12" t="str">
        <f>IF($C42&lt;&gt;"","COMPLETE",(IF($K42=TRUE,(IF(VLOOKUP($A42,Rotation!$C$1:$M$1048575,4,FALSE)&lt;&gt;0,VLOOKUP($A42,Rotation!$C$1:$M$1048575,5,FALSE),"")),"Unmet Pre-req")))</f>
        <v>Primary</v>
      </c>
      <c r="G42" s="12" t="str">
        <f>IF($C42&lt;&gt;"","COMPLETE",(IF($K42=TRUE,(IF(VLOOKUP($A42,Rotation!$C$1:$M$1048575,4,FALSE)&lt;&gt;0,VLOOKUP($A42,Rotation!$C$1:$M$1048575,6,FALSE),"")),"Unmet Pre-req")))</f>
        <v>Primary</v>
      </c>
      <c r="H42" s="12" t="str">
        <f>IF($C42&lt;&gt;"","COMPLETE",(IF($K42=TRUE,(IF(VLOOKUP($A42,Rotation!$C$1:$M$1048575,4,FALSE)&lt;&gt;0,VLOOKUP($A42,Rotation!$C$1:$M$1048575,7,FALSE),"")),"Unmet Pre-req")))</f>
        <v>Primary</v>
      </c>
      <c r="I42" s="12" t="str">
        <f>IF($C42&lt;&gt;"","COMPLETE",(IF($K42=TRUE,(IF(VLOOKUP($A42,Rotation!$C$1:$M$1048575,4,FALSE)&lt;&gt;0,VLOOKUP($A42,Rotation!$C$1:$M$1048575,8,FALSE),"")),"Unmet Pre-req")))</f>
        <v>Primary</v>
      </c>
      <c r="J42" s="12" t="str">
        <f>IF($C42&lt;&gt;"","COMPLETE",(IF($K42=TRUE,(IF(VLOOKUP($A42,Rotation!$C$1:$M$1048575,4,FALSE)&lt;&gt;0,VLOOKUP($A42,Rotation!$C$1:$M$1048575,9,FALSE),"")),"Unmet Pre-req")))</f>
        <v>Not Offered</v>
      </c>
      <c r="K42" s="121" t="b">
        <f>IF(IF(VLOOKUP($A42,Rotation!$C$1:$M$1048575,10,FALSE)&lt;&gt;"",VLOOKUP($A42,Rotation!$C$1:$M$1048575,10,FALSE),FALSE)=FALSE,TRUE,IF(VLOOKUP(IF(VLOOKUP($A42,Rotation!$C$1:$M$1048575,10,FALSE)&lt;&gt;"",VLOOKUP($A42,Rotation!$C$1:$M$1048575,10,FALSE),FALSE),$A:$C,3)&lt;&gt;"",TRUE,FALSE))</f>
        <v>1</v>
      </c>
    </row>
    <row r="43" spans="1:11" s="1" customFormat="1" x14ac:dyDescent="0.2">
      <c r="A43" s="124"/>
      <c r="B43" s="122"/>
      <c r="C43" s="115"/>
      <c r="D43" s="122"/>
      <c r="E43" s="123"/>
      <c r="F43" s="123"/>
      <c r="G43" s="123"/>
      <c r="H43" s="123"/>
      <c r="I43" s="123"/>
      <c r="J43" s="123"/>
      <c r="K43" s="121"/>
    </row>
    <row r="44" spans="1:11" s="1" customFormat="1" x14ac:dyDescent="0.2">
      <c r="A44" s="124"/>
      <c r="B44" s="122"/>
      <c r="C44" s="115"/>
      <c r="D44" s="122"/>
      <c r="E44" s="123"/>
      <c r="F44" s="123"/>
      <c r="G44" s="123"/>
      <c r="H44" s="123"/>
      <c r="I44" s="123"/>
      <c r="J44" s="123"/>
      <c r="K44" s="121"/>
    </row>
    <row r="45" spans="1:11" s="1" customFormat="1" x14ac:dyDescent="0.2">
      <c r="A45" s="124"/>
      <c r="B45" s="122"/>
      <c r="C45" s="115"/>
      <c r="D45" s="122"/>
      <c r="E45" s="123"/>
      <c r="F45" s="123"/>
      <c r="G45" s="123"/>
      <c r="H45" s="123"/>
      <c r="I45" s="123"/>
      <c r="J45" s="123"/>
      <c r="K45" s="121"/>
    </row>
    <row r="46" spans="1:11" s="1" customFormat="1" x14ac:dyDescent="0.2">
      <c r="A46" s="15"/>
      <c r="B46" s="16"/>
      <c r="C46" s="137" t="str">
        <f>SUMIF(C1:C45,"*",D1:D45)&amp;" Credits Completed"</f>
        <v>0 Credits Completed</v>
      </c>
      <c r="D46" s="138"/>
      <c r="E46" s="111"/>
      <c r="F46" s="111"/>
      <c r="G46" s="111"/>
      <c r="H46" s="111"/>
      <c r="I46" s="111"/>
      <c r="J46" s="112"/>
      <c r="K46" s="113"/>
    </row>
    <row r="47" spans="1:11" s="1" customFormat="1" x14ac:dyDescent="0.2">
      <c r="A47" s="15"/>
      <c r="B47" s="16"/>
      <c r="C47" s="84"/>
      <c r="D47" s="84"/>
      <c r="E47" s="13"/>
      <c r="F47" s="13"/>
      <c r="G47" s="13"/>
      <c r="H47" s="13"/>
      <c r="I47" s="13"/>
      <c r="K47" s="113"/>
    </row>
    <row r="48" spans="1:11" s="1" customFormat="1" x14ac:dyDescent="0.2">
      <c r="A48" s="15"/>
      <c r="B48" s="16"/>
      <c r="C48" s="84"/>
      <c r="D48" s="84"/>
      <c r="E48" s="13"/>
      <c r="F48" s="13"/>
      <c r="G48" s="13"/>
      <c r="H48" s="13"/>
      <c r="I48" s="13"/>
      <c r="K48" s="113"/>
    </row>
    <row r="49" spans="1:11" s="1" customFormat="1" x14ac:dyDescent="0.2">
      <c r="A49" s="15"/>
      <c r="B49" s="16"/>
      <c r="C49" s="84"/>
      <c r="D49" s="84"/>
      <c r="E49" s="13"/>
      <c r="F49" s="13"/>
      <c r="G49" s="13"/>
      <c r="H49" s="13"/>
      <c r="I49" s="13"/>
      <c r="K49" s="113"/>
    </row>
    <row r="50" spans="1:11" s="1" customFormat="1" x14ac:dyDescent="0.2">
      <c r="A50" s="15"/>
      <c r="B50" s="16"/>
      <c r="C50" s="84"/>
      <c r="D50" s="84"/>
      <c r="E50" s="13"/>
      <c r="F50" s="13"/>
      <c r="G50" s="13"/>
      <c r="H50" s="13"/>
      <c r="I50" s="13"/>
      <c r="K50" s="113"/>
    </row>
    <row r="51" spans="1:11" s="1" customFormat="1" x14ac:dyDescent="0.2">
      <c r="A51" s="15"/>
      <c r="B51" s="16"/>
      <c r="C51" s="84"/>
      <c r="D51" s="84"/>
      <c r="E51" s="13"/>
      <c r="F51" s="13"/>
      <c r="G51" s="13"/>
      <c r="H51" s="13"/>
      <c r="I51" s="13"/>
      <c r="K51" s="113"/>
    </row>
    <row r="52" spans="1:11" s="1" customFormat="1" x14ac:dyDescent="0.2">
      <c r="A52" s="15"/>
      <c r="B52" s="16"/>
      <c r="C52" s="84"/>
      <c r="D52" s="84"/>
      <c r="E52" s="13"/>
      <c r="F52" s="13"/>
      <c r="G52" s="13"/>
      <c r="H52" s="13"/>
      <c r="I52" s="13"/>
      <c r="K52" s="113"/>
    </row>
    <row r="53" spans="1:11" s="1" customFormat="1" x14ac:dyDescent="0.2">
      <c r="A53" s="15"/>
      <c r="B53" s="16"/>
      <c r="C53" s="84"/>
      <c r="D53" s="84"/>
      <c r="E53" s="13"/>
      <c r="F53" s="13"/>
      <c r="G53" s="13"/>
      <c r="H53" s="13"/>
      <c r="I53" s="13"/>
      <c r="K53" s="113"/>
    </row>
    <row r="54" spans="1:11" s="1" customFormat="1" x14ac:dyDescent="0.2">
      <c r="A54" s="15"/>
      <c r="B54" s="16"/>
      <c r="C54" s="84"/>
      <c r="D54" s="84"/>
      <c r="E54" s="13"/>
      <c r="F54" s="13"/>
      <c r="G54" s="13"/>
      <c r="H54" s="13"/>
      <c r="I54" s="13"/>
      <c r="K54" s="113"/>
    </row>
    <row r="55" spans="1:11" s="1" customFormat="1" x14ac:dyDescent="0.2">
      <c r="A55" s="15"/>
      <c r="B55" s="16"/>
      <c r="C55" s="84"/>
      <c r="D55" s="84"/>
      <c r="E55" s="13"/>
      <c r="F55" s="13"/>
      <c r="G55" s="13"/>
      <c r="H55" s="13"/>
      <c r="I55" s="13"/>
      <c r="K55" s="113"/>
    </row>
    <row r="56" spans="1:11" s="1" customFormat="1" x14ac:dyDescent="0.2">
      <c r="A56" s="15"/>
      <c r="B56" s="16"/>
      <c r="C56" s="84"/>
      <c r="D56" s="84"/>
      <c r="E56" s="13"/>
      <c r="F56" s="13"/>
      <c r="G56" s="13"/>
      <c r="H56" s="13"/>
      <c r="I56" s="13"/>
      <c r="K56" s="113"/>
    </row>
    <row r="57" spans="1:11" s="1" customFormat="1" x14ac:dyDescent="0.2">
      <c r="A57" s="15"/>
      <c r="B57" s="16"/>
      <c r="C57" s="84"/>
      <c r="D57" s="84"/>
      <c r="E57" s="13"/>
      <c r="F57" s="13"/>
      <c r="G57" s="13"/>
      <c r="H57" s="13"/>
      <c r="I57" s="13"/>
      <c r="K57" s="113"/>
    </row>
    <row r="58" spans="1:11" s="1" customFormat="1" x14ac:dyDescent="0.2">
      <c r="A58" s="15"/>
      <c r="B58" s="16"/>
      <c r="C58" s="84"/>
      <c r="D58" s="84"/>
      <c r="E58" s="13"/>
      <c r="F58" s="13"/>
      <c r="G58" s="13"/>
      <c r="H58" s="13"/>
      <c r="I58" s="13"/>
      <c r="K58" s="113"/>
    </row>
    <row r="59" spans="1:11" s="1" customFormat="1" x14ac:dyDescent="0.2">
      <c r="A59" s="15"/>
      <c r="B59" s="16"/>
      <c r="C59" s="84"/>
      <c r="D59" s="84"/>
      <c r="E59" s="13"/>
      <c r="F59" s="13"/>
      <c r="G59" s="13"/>
      <c r="H59" s="13"/>
      <c r="I59" s="13"/>
      <c r="K59" s="113"/>
    </row>
    <row r="60" spans="1:11" s="1" customFormat="1" x14ac:dyDescent="0.2">
      <c r="A60" s="15"/>
      <c r="B60" s="16"/>
      <c r="C60" s="84"/>
      <c r="D60" s="84"/>
      <c r="E60" s="13"/>
      <c r="F60" s="13"/>
      <c r="G60" s="13"/>
      <c r="H60" s="13"/>
      <c r="I60" s="13"/>
      <c r="K60" s="113"/>
    </row>
    <row r="61" spans="1:11" s="1" customFormat="1" x14ac:dyDescent="0.2">
      <c r="A61" s="15"/>
      <c r="B61" s="16"/>
      <c r="C61" s="84"/>
      <c r="D61" s="84"/>
      <c r="E61" s="13"/>
      <c r="F61" s="13"/>
      <c r="G61" s="13"/>
      <c r="H61" s="13"/>
      <c r="I61" s="13"/>
      <c r="K61" s="113"/>
    </row>
    <row r="62" spans="1:11" s="1" customFormat="1" x14ac:dyDescent="0.2">
      <c r="A62" s="15"/>
      <c r="B62" s="16"/>
      <c r="C62" s="84"/>
      <c r="D62" s="84"/>
      <c r="E62" s="13"/>
      <c r="F62" s="13"/>
      <c r="G62" s="13"/>
      <c r="H62" s="13"/>
      <c r="I62" s="13"/>
      <c r="K62" s="113"/>
    </row>
    <row r="63" spans="1:11" s="1" customFormat="1" x14ac:dyDescent="0.2">
      <c r="A63" s="15"/>
      <c r="B63" s="16"/>
      <c r="C63" s="84"/>
      <c r="D63" s="84"/>
      <c r="E63" s="13"/>
      <c r="F63" s="13"/>
      <c r="G63" s="13"/>
      <c r="H63" s="13"/>
      <c r="I63" s="13"/>
      <c r="K63" s="113"/>
    </row>
    <row r="64" spans="1:11" s="1" customFormat="1" x14ac:dyDescent="0.2">
      <c r="A64" s="15"/>
      <c r="B64" s="16"/>
      <c r="C64" s="84"/>
      <c r="D64" s="84"/>
      <c r="E64" s="13"/>
      <c r="F64" s="13"/>
      <c r="G64" s="13"/>
      <c r="H64" s="13"/>
      <c r="I64" s="13"/>
      <c r="K64" s="113"/>
    </row>
    <row r="65" spans="1:11" s="1" customFormat="1" x14ac:dyDescent="0.2">
      <c r="A65" s="15"/>
      <c r="B65" s="16"/>
      <c r="C65" s="84"/>
      <c r="D65" s="84"/>
      <c r="E65" s="13"/>
      <c r="F65" s="13"/>
      <c r="G65" s="13"/>
      <c r="H65" s="13"/>
      <c r="I65" s="13"/>
      <c r="K65" s="113"/>
    </row>
    <row r="66" spans="1:11" s="1" customFormat="1" x14ac:dyDescent="0.2">
      <c r="A66" s="15"/>
      <c r="B66" s="16"/>
      <c r="C66" s="84"/>
      <c r="D66" s="84"/>
      <c r="E66" s="13"/>
      <c r="F66" s="13"/>
      <c r="G66" s="13"/>
      <c r="H66" s="13"/>
      <c r="I66" s="13"/>
      <c r="K66" s="113"/>
    </row>
    <row r="67" spans="1:11" s="1" customFormat="1" x14ac:dyDescent="0.2">
      <c r="A67" s="15"/>
      <c r="B67" s="16"/>
      <c r="C67" s="84"/>
      <c r="D67" s="84"/>
      <c r="E67" s="13"/>
      <c r="F67" s="13"/>
      <c r="G67" s="13"/>
      <c r="H67" s="13"/>
      <c r="I67" s="13"/>
      <c r="K67" s="113"/>
    </row>
    <row r="68" spans="1:11" s="1" customFormat="1" x14ac:dyDescent="0.2">
      <c r="A68" s="15"/>
      <c r="B68" s="16"/>
      <c r="C68" s="84"/>
      <c r="D68" s="84"/>
      <c r="E68" s="13"/>
      <c r="F68" s="13"/>
      <c r="G68" s="13"/>
      <c r="H68" s="13"/>
      <c r="I68" s="13"/>
      <c r="K68" s="113"/>
    </row>
    <row r="69" spans="1:11" s="1" customFormat="1" x14ac:dyDescent="0.2">
      <c r="A69" s="15"/>
      <c r="B69" s="16"/>
      <c r="C69" s="84"/>
      <c r="D69" s="84"/>
      <c r="E69" s="13"/>
      <c r="F69" s="13"/>
      <c r="G69" s="13"/>
      <c r="H69" s="13"/>
      <c r="I69" s="13"/>
      <c r="K69" s="113"/>
    </row>
    <row r="70" spans="1:11" s="1" customFormat="1" x14ac:dyDescent="0.2">
      <c r="A70" s="15"/>
      <c r="B70" s="16"/>
      <c r="C70" s="84"/>
      <c r="D70" s="84"/>
      <c r="E70" s="13"/>
      <c r="F70" s="13"/>
      <c r="G70" s="13"/>
      <c r="H70" s="13"/>
      <c r="I70" s="13"/>
      <c r="K70" s="113"/>
    </row>
    <row r="71" spans="1:11" s="1" customFormat="1" x14ac:dyDescent="0.2">
      <c r="A71" s="15"/>
      <c r="B71" s="16"/>
      <c r="C71" s="84"/>
      <c r="D71" s="84"/>
      <c r="E71" s="13"/>
      <c r="F71" s="13"/>
      <c r="G71" s="13"/>
      <c r="H71" s="13"/>
      <c r="I71" s="13"/>
      <c r="K71" s="113"/>
    </row>
    <row r="72" spans="1:11" s="1" customFormat="1" x14ac:dyDescent="0.2">
      <c r="A72" s="15"/>
      <c r="B72" s="16"/>
      <c r="C72" s="84"/>
      <c r="D72" s="84"/>
      <c r="E72" s="13"/>
      <c r="F72" s="13"/>
      <c r="G72" s="13"/>
      <c r="H72" s="13"/>
      <c r="I72" s="13"/>
      <c r="K72" s="113"/>
    </row>
    <row r="73" spans="1:11" s="1" customFormat="1" x14ac:dyDescent="0.2">
      <c r="A73" s="15"/>
      <c r="B73" s="16"/>
      <c r="C73" s="84"/>
      <c r="D73" s="84"/>
      <c r="E73" s="13"/>
      <c r="F73" s="13"/>
      <c r="G73" s="13"/>
      <c r="H73" s="13"/>
      <c r="I73" s="13"/>
      <c r="K73" s="113"/>
    </row>
    <row r="74" spans="1:11" s="1" customFormat="1" x14ac:dyDescent="0.2">
      <c r="A74" s="15"/>
      <c r="B74" s="16"/>
      <c r="C74" s="84"/>
      <c r="D74" s="84"/>
      <c r="E74" s="13"/>
      <c r="F74" s="13"/>
      <c r="G74" s="13"/>
      <c r="H74" s="13"/>
      <c r="I74" s="13"/>
      <c r="K74" s="113"/>
    </row>
    <row r="75" spans="1:11" s="1" customFormat="1" x14ac:dyDescent="0.2">
      <c r="A75" s="15"/>
      <c r="B75" s="16"/>
      <c r="C75" s="84"/>
      <c r="D75" s="84"/>
      <c r="E75" s="13"/>
      <c r="F75" s="13"/>
      <c r="G75" s="13"/>
      <c r="H75" s="13"/>
      <c r="I75" s="13"/>
      <c r="K75" s="113"/>
    </row>
    <row r="76" spans="1:11" s="1" customFormat="1" x14ac:dyDescent="0.2">
      <c r="A76" s="15"/>
      <c r="B76" s="16"/>
      <c r="C76" s="84"/>
      <c r="D76" s="84"/>
      <c r="E76" s="13"/>
      <c r="F76" s="13"/>
      <c r="G76" s="13"/>
      <c r="H76" s="13"/>
      <c r="I76" s="13"/>
      <c r="K76" s="113"/>
    </row>
    <row r="77" spans="1:11" s="1" customFormat="1" x14ac:dyDescent="0.2">
      <c r="A77" s="15"/>
      <c r="B77" s="16"/>
      <c r="C77" s="84"/>
      <c r="D77" s="84"/>
      <c r="E77" s="13"/>
      <c r="F77" s="13"/>
      <c r="G77" s="13"/>
      <c r="H77" s="13"/>
      <c r="I77" s="13"/>
      <c r="K77" s="113"/>
    </row>
    <row r="78" spans="1:11" s="1" customFormat="1" x14ac:dyDescent="0.2">
      <c r="A78" s="15"/>
      <c r="B78" s="16"/>
      <c r="C78" s="84"/>
      <c r="D78" s="84"/>
      <c r="E78" s="13"/>
      <c r="F78" s="13"/>
      <c r="G78" s="13"/>
      <c r="H78" s="13"/>
      <c r="I78" s="13"/>
      <c r="K78" s="113"/>
    </row>
    <row r="79" spans="1:11" s="1" customFormat="1" x14ac:dyDescent="0.2">
      <c r="A79" s="15"/>
      <c r="B79" s="16"/>
      <c r="C79" s="84"/>
      <c r="D79" s="84"/>
      <c r="E79" s="13"/>
      <c r="F79" s="13"/>
      <c r="G79" s="13"/>
      <c r="H79" s="13"/>
      <c r="I79" s="13"/>
      <c r="K79" s="113"/>
    </row>
    <row r="80" spans="1:11" s="1" customFormat="1" x14ac:dyDescent="0.2">
      <c r="A80" s="15"/>
      <c r="B80" s="16"/>
      <c r="C80" s="84"/>
      <c r="D80" s="84"/>
      <c r="E80" s="13"/>
      <c r="F80" s="13"/>
      <c r="G80" s="13"/>
      <c r="H80" s="13"/>
      <c r="I80" s="13"/>
      <c r="K80" s="113"/>
    </row>
    <row r="81" spans="1:11" s="1" customFormat="1" x14ac:dyDescent="0.2">
      <c r="A81" s="15"/>
      <c r="B81" s="16"/>
      <c r="C81" s="84"/>
      <c r="D81" s="84"/>
      <c r="E81" s="13"/>
      <c r="F81" s="13"/>
      <c r="G81" s="13"/>
      <c r="H81" s="13"/>
      <c r="I81" s="13"/>
      <c r="K81" s="113"/>
    </row>
    <row r="82" spans="1:11" s="1" customFormat="1" x14ac:dyDescent="0.2">
      <c r="A82" s="15"/>
      <c r="B82" s="16"/>
      <c r="C82" s="84"/>
      <c r="D82" s="84"/>
      <c r="E82" s="13"/>
      <c r="F82" s="13"/>
      <c r="G82" s="13"/>
      <c r="H82" s="13"/>
      <c r="I82" s="13"/>
      <c r="K82" s="113"/>
    </row>
    <row r="83" spans="1:11" s="1" customFormat="1" x14ac:dyDescent="0.2">
      <c r="A83" s="15"/>
      <c r="B83" s="16"/>
      <c r="C83" s="84"/>
      <c r="D83" s="84"/>
      <c r="E83" s="13"/>
      <c r="F83" s="13"/>
      <c r="G83" s="13"/>
      <c r="H83" s="13"/>
      <c r="I83" s="13"/>
      <c r="K83" s="113"/>
    </row>
    <row r="84" spans="1:11" s="1" customFormat="1" x14ac:dyDescent="0.2">
      <c r="A84" s="15"/>
      <c r="B84" s="16"/>
      <c r="C84" s="84"/>
      <c r="D84" s="84"/>
      <c r="E84" s="13"/>
      <c r="F84" s="13"/>
      <c r="G84" s="13"/>
      <c r="H84" s="13"/>
      <c r="I84" s="13"/>
      <c r="K84" s="113"/>
    </row>
    <row r="85" spans="1:11" s="1" customFormat="1" x14ac:dyDescent="0.2">
      <c r="A85" s="15"/>
      <c r="B85" s="16"/>
      <c r="C85" s="84"/>
      <c r="D85" s="84"/>
      <c r="E85" s="13"/>
      <c r="F85" s="13"/>
      <c r="G85" s="13"/>
      <c r="H85" s="13"/>
      <c r="I85" s="13"/>
      <c r="K85" s="113"/>
    </row>
    <row r="86" spans="1:11" s="1" customFormat="1" x14ac:dyDescent="0.2">
      <c r="A86" s="15"/>
      <c r="B86" s="16"/>
      <c r="C86" s="84"/>
      <c r="D86" s="84"/>
      <c r="E86" s="13"/>
      <c r="F86" s="13"/>
      <c r="G86" s="13"/>
      <c r="H86" s="13"/>
      <c r="I86" s="13"/>
      <c r="K86" s="113"/>
    </row>
    <row r="87" spans="1:11" s="1" customFormat="1" x14ac:dyDescent="0.2">
      <c r="A87" s="15"/>
      <c r="B87" s="16"/>
      <c r="C87" s="84"/>
      <c r="D87" s="84"/>
      <c r="E87" s="13"/>
      <c r="F87" s="13"/>
      <c r="G87" s="13"/>
      <c r="H87" s="13"/>
      <c r="I87" s="13"/>
      <c r="K87" s="113"/>
    </row>
    <row r="88" spans="1:11" s="1" customFormat="1" x14ac:dyDescent="0.2">
      <c r="A88" s="15"/>
      <c r="B88" s="16"/>
      <c r="C88" s="84"/>
      <c r="D88" s="84"/>
      <c r="E88" s="13"/>
      <c r="F88" s="13"/>
      <c r="G88" s="13"/>
      <c r="H88" s="13"/>
      <c r="I88" s="13"/>
      <c r="K88" s="113"/>
    </row>
    <row r="89" spans="1:11" s="1" customFormat="1" x14ac:dyDescent="0.2">
      <c r="A89" s="15"/>
      <c r="B89" s="16"/>
      <c r="C89" s="84"/>
      <c r="D89" s="84"/>
      <c r="E89" s="13"/>
      <c r="F89" s="13"/>
      <c r="G89" s="13"/>
      <c r="H89" s="13"/>
      <c r="I89" s="13"/>
      <c r="K89" s="113"/>
    </row>
    <row r="90" spans="1:11" s="1" customFormat="1" x14ac:dyDescent="0.2">
      <c r="A90" s="15"/>
      <c r="B90" s="16"/>
      <c r="C90" s="84"/>
      <c r="D90" s="84"/>
      <c r="E90" s="13"/>
      <c r="F90" s="13"/>
      <c r="G90" s="13"/>
      <c r="H90" s="13"/>
      <c r="I90" s="13"/>
      <c r="K90" s="113"/>
    </row>
    <row r="91" spans="1:11" s="1" customFormat="1" x14ac:dyDescent="0.2">
      <c r="A91" s="15"/>
      <c r="B91" s="16"/>
      <c r="C91" s="84"/>
      <c r="D91" s="84"/>
      <c r="E91" s="13"/>
      <c r="F91" s="13"/>
      <c r="G91" s="13"/>
      <c r="H91" s="13"/>
      <c r="I91" s="13"/>
      <c r="K91" s="113"/>
    </row>
    <row r="92" spans="1:11" s="1" customFormat="1" x14ac:dyDescent="0.2">
      <c r="A92" s="15"/>
      <c r="B92" s="16"/>
      <c r="C92" s="84"/>
      <c r="D92" s="84"/>
      <c r="E92" s="13"/>
      <c r="F92" s="13"/>
      <c r="G92" s="13"/>
      <c r="H92" s="13"/>
      <c r="I92" s="13"/>
      <c r="K92" s="113"/>
    </row>
    <row r="93" spans="1:11" s="1" customFormat="1" x14ac:dyDescent="0.2">
      <c r="A93" s="15"/>
      <c r="B93" s="16"/>
      <c r="C93" s="84"/>
      <c r="D93" s="84"/>
      <c r="E93" s="13"/>
      <c r="F93" s="13"/>
      <c r="G93" s="13"/>
      <c r="H93" s="13"/>
      <c r="I93" s="13"/>
      <c r="K93" s="113"/>
    </row>
    <row r="94" spans="1:11" s="1" customFormat="1" x14ac:dyDescent="0.2">
      <c r="A94" s="15"/>
      <c r="B94" s="16"/>
      <c r="C94" s="84"/>
      <c r="D94" s="84"/>
      <c r="E94" s="13"/>
      <c r="F94" s="13"/>
      <c r="G94" s="13"/>
      <c r="H94" s="13"/>
      <c r="I94" s="13"/>
      <c r="K94" s="113"/>
    </row>
    <row r="95" spans="1:11" s="1" customFormat="1" x14ac:dyDescent="0.2">
      <c r="A95" s="15"/>
      <c r="B95" s="16"/>
      <c r="C95" s="84"/>
      <c r="D95" s="84"/>
      <c r="E95" s="13"/>
      <c r="F95" s="13"/>
      <c r="G95" s="13"/>
      <c r="H95" s="13"/>
      <c r="I95" s="13"/>
      <c r="K95" s="113"/>
    </row>
    <row r="96" spans="1:11" s="1" customFormat="1" x14ac:dyDescent="0.2">
      <c r="A96" s="15"/>
      <c r="B96" s="16"/>
      <c r="C96" s="84"/>
      <c r="D96" s="84"/>
      <c r="E96" s="13"/>
      <c r="F96" s="13"/>
      <c r="G96" s="13"/>
      <c r="H96" s="13"/>
      <c r="I96" s="13"/>
      <c r="K96" s="113"/>
    </row>
    <row r="97" spans="1:11" s="1" customFormat="1" x14ac:dyDescent="0.2">
      <c r="A97" s="15"/>
      <c r="B97" s="16"/>
      <c r="C97" s="84"/>
      <c r="D97" s="84"/>
      <c r="E97" s="13"/>
      <c r="F97" s="13"/>
      <c r="G97" s="13"/>
      <c r="H97" s="13"/>
      <c r="I97" s="13"/>
      <c r="K97" s="113"/>
    </row>
    <row r="98" spans="1:11" s="1" customFormat="1" x14ac:dyDescent="0.2">
      <c r="A98" s="15"/>
      <c r="B98" s="16"/>
      <c r="C98" s="84"/>
      <c r="D98" s="84"/>
      <c r="E98" s="13"/>
      <c r="F98" s="13"/>
      <c r="G98" s="13"/>
      <c r="H98" s="13"/>
      <c r="I98" s="13"/>
      <c r="K98" s="113"/>
    </row>
    <row r="99" spans="1:11" s="1" customFormat="1" x14ac:dyDescent="0.2">
      <c r="A99" s="15"/>
      <c r="B99" s="16"/>
      <c r="C99" s="84"/>
      <c r="D99" s="84"/>
      <c r="E99" s="13"/>
      <c r="F99" s="13"/>
      <c r="G99" s="13"/>
      <c r="H99" s="13"/>
      <c r="I99" s="13"/>
      <c r="K99" s="113"/>
    </row>
    <row r="100" spans="1:11" s="1" customFormat="1" x14ac:dyDescent="0.2">
      <c r="A100" s="15"/>
      <c r="B100" s="16"/>
      <c r="C100" s="84"/>
      <c r="D100" s="84"/>
      <c r="E100" s="13"/>
      <c r="F100" s="13"/>
      <c r="G100" s="13"/>
      <c r="H100" s="13"/>
      <c r="I100" s="13"/>
      <c r="K100" s="113"/>
    </row>
    <row r="101" spans="1:11" s="1" customFormat="1" x14ac:dyDescent="0.2">
      <c r="A101" s="15"/>
      <c r="B101" s="16"/>
      <c r="C101" s="84"/>
      <c r="D101" s="84"/>
      <c r="E101" s="13"/>
      <c r="F101" s="13"/>
      <c r="G101" s="13"/>
      <c r="H101" s="13"/>
      <c r="I101" s="13"/>
      <c r="K101" s="113"/>
    </row>
    <row r="102" spans="1:11" s="1" customFormat="1" x14ac:dyDescent="0.2">
      <c r="A102" s="15"/>
      <c r="B102" s="16"/>
      <c r="C102" s="84"/>
      <c r="D102" s="84"/>
      <c r="E102" s="13"/>
      <c r="F102" s="13"/>
      <c r="G102" s="13"/>
      <c r="H102" s="13"/>
      <c r="I102" s="13"/>
      <c r="K102" s="113"/>
    </row>
    <row r="103" spans="1:11" s="1" customFormat="1" x14ac:dyDescent="0.2">
      <c r="A103" s="15"/>
      <c r="B103" s="16"/>
      <c r="C103" s="84"/>
      <c r="D103" s="84"/>
      <c r="E103" s="13"/>
      <c r="F103" s="13"/>
      <c r="G103" s="13"/>
      <c r="H103" s="13"/>
      <c r="I103" s="13"/>
      <c r="K103" s="113"/>
    </row>
    <row r="104" spans="1:11" s="1" customFormat="1" x14ac:dyDescent="0.2">
      <c r="A104" s="15"/>
      <c r="B104" s="16"/>
      <c r="C104" s="84"/>
      <c r="D104" s="84"/>
      <c r="E104" s="13"/>
      <c r="F104" s="13"/>
      <c r="G104" s="13"/>
      <c r="H104" s="13"/>
      <c r="I104" s="13"/>
      <c r="K104" s="113"/>
    </row>
    <row r="105" spans="1:11" s="1" customFormat="1" x14ac:dyDescent="0.2">
      <c r="A105" s="15"/>
      <c r="B105" s="16"/>
      <c r="C105" s="84"/>
      <c r="D105" s="84"/>
      <c r="E105" s="13"/>
      <c r="F105" s="13"/>
      <c r="G105" s="13"/>
      <c r="H105" s="13"/>
      <c r="I105" s="13"/>
      <c r="K105" s="113"/>
    </row>
    <row r="106" spans="1:11" s="1" customFormat="1" x14ac:dyDescent="0.2">
      <c r="A106" s="15"/>
      <c r="B106" s="16"/>
      <c r="C106" s="84"/>
      <c r="D106" s="84"/>
      <c r="E106" s="13"/>
      <c r="F106" s="13"/>
      <c r="G106" s="13"/>
      <c r="H106" s="13"/>
      <c r="I106" s="13"/>
      <c r="K106" s="113"/>
    </row>
    <row r="107" spans="1:11" s="1" customFormat="1" x14ac:dyDescent="0.2">
      <c r="A107" s="15"/>
      <c r="B107" s="16"/>
      <c r="C107" s="84"/>
      <c r="D107" s="84"/>
      <c r="E107" s="13"/>
      <c r="F107" s="13"/>
      <c r="G107" s="13"/>
      <c r="H107" s="13"/>
      <c r="I107" s="13"/>
      <c r="K107" s="113"/>
    </row>
    <row r="108" spans="1:11" s="1" customFormat="1" x14ac:dyDescent="0.2">
      <c r="A108" s="15"/>
      <c r="B108" s="16"/>
      <c r="C108" s="84"/>
      <c r="D108" s="84"/>
      <c r="E108" s="13"/>
      <c r="F108" s="13"/>
      <c r="G108" s="13"/>
      <c r="H108" s="13"/>
      <c r="I108" s="13"/>
      <c r="K108" s="113"/>
    </row>
    <row r="109" spans="1:11" s="1" customFormat="1" x14ac:dyDescent="0.2">
      <c r="A109" s="15"/>
      <c r="B109" s="16"/>
      <c r="C109" s="84"/>
      <c r="D109" s="84"/>
      <c r="E109" s="13"/>
      <c r="F109" s="13"/>
      <c r="G109" s="13"/>
      <c r="H109" s="13"/>
      <c r="I109" s="13"/>
      <c r="K109" s="113"/>
    </row>
    <row r="110" spans="1:11" s="1" customFormat="1" x14ac:dyDescent="0.2">
      <c r="A110" s="15"/>
      <c r="B110" s="16"/>
      <c r="C110" s="84"/>
      <c r="D110" s="84"/>
      <c r="E110" s="13"/>
      <c r="F110" s="13"/>
      <c r="G110" s="13"/>
      <c r="H110" s="13"/>
      <c r="I110" s="13"/>
      <c r="K110" s="113"/>
    </row>
    <row r="111" spans="1:11" s="1" customFormat="1" x14ac:dyDescent="0.2">
      <c r="A111" s="15"/>
      <c r="B111" s="16"/>
      <c r="C111" s="84"/>
      <c r="D111" s="84"/>
      <c r="E111" s="13"/>
      <c r="F111" s="13"/>
      <c r="G111" s="13"/>
      <c r="H111" s="13"/>
      <c r="I111" s="13"/>
      <c r="K111" s="113"/>
    </row>
    <row r="112" spans="1:11" s="1" customFormat="1" x14ac:dyDescent="0.2">
      <c r="A112" s="15"/>
      <c r="B112" s="16"/>
      <c r="C112" s="84"/>
      <c r="D112" s="84"/>
      <c r="E112" s="13"/>
      <c r="F112" s="13"/>
      <c r="G112" s="13"/>
      <c r="H112" s="13"/>
      <c r="I112" s="13"/>
      <c r="K112" s="113"/>
    </row>
    <row r="113" spans="1:11" s="1" customFormat="1" x14ac:dyDescent="0.2">
      <c r="A113" s="15"/>
      <c r="B113" s="16"/>
      <c r="C113" s="84"/>
      <c r="D113" s="84"/>
      <c r="E113" s="13"/>
      <c r="F113" s="13"/>
      <c r="G113" s="13"/>
      <c r="H113" s="13"/>
      <c r="I113" s="13"/>
      <c r="K113" s="113"/>
    </row>
    <row r="114" spans="1:11" s="1" customFormat="1" x14ac:dyDescent="0.2">
      <c r="A114" s="15"/>
      <c r="B114" s="16"/>
      <c r="C114" s="84"/>
      <c r="D114" s="84"/>
      <c r="E114" s="13"/>
      <c r="F114" s="13"/>
      <c r="G114" s="13"/>
      <c r="H114" s="13"/>
      <c r="I114" s="13"/>
      <c r="K114" s="113"/>
    </row>
    <row r="115" spans="1:11" s="1" customFormat="1" x14ac:dyDescent="0.2">
      <c r="A115" s="15"/>
      <c r="B115" s="16"/>
      <c r="C115" s="84"/>
      <c r="D115" s="84"/>
      <c r="E115" s="13"/>
      <c r="F115" s="13"/>
      <c r="G115" s="13"/>
      <c r="H115" s="13"/>
      <c r="I115" s="13"/>
      <c r="K115" s="113"/>
    </row>
    <row r="116" spans="1:11" s="1" customFormat="1" x14ac:dyDescent="0.2">
      <c r="A116" s="15"/>
      <c r="B116" s="16"/>
      <c r="C116" s="84"/>
      <c r="D116" s="84"/>
      <c r="E116" s="13"/>
      <c r="F116" s="13"/>
      <c r="G116" s="13"/>
      <c r="H116" s="13"/>
      <c r="I116" s="13"/>
      <c r="K116" s="113"/>
    </row>
    <row r="117" spans="1:11" s="1" customFormat="1" x14ac:dyDescent="0.2">
      <c r="A117" s="15"/>
      <c r="B117" s="16"/>
      <c r="C117" s="84"/>
      <c r="D117" s="84"/>
      <c r="E117" s="13"/>
      <c r="F117" s="13"/>
      <c r="G117" s="13"/>
      <c r="H117" s="13"/>
      <c r="I117" s="13"/>
      <c r="K117" s="113"/>
    </row>
    <row r="118" spans="1:11" s="1" customFormat="1" x14ac:dyDescent="0.2">
      <c r="A118" s="15"/>
      <c r="B118" s="16"/>
      <c r="C118" s="84"/>
      <c r="D118" s="84"/>
      <c r="E118" s="13"/>
      <c r="F118" s="13"/>
      <c r="G118" s="13"/>
      <c r="H118" s="13"/>
      <c r="I118" s="13"/>
      <c r="K118" s="113"/>
    </row>
    <row r="119" spans="1:11" s="1" customFormat="1" x14ac:dyDescent="0.2">
      <c r="A119" s="15"/>
      <c r="B119" s="16"/>
      <c r="C119" s="84"/>
      <c r="D119" s="84"/>
      <c r="E119" s="13"/>
      <c r="F119" s="13"/>
      <c r="G119" s="13"/>
      <c r="H119" s="13"/>
      <c r="I119" s="13"/>
      <c r="K119" s="113"/>
    </row>
    <row r="120" spans="1:11" s="1" customFormat="1" x14ac:dyDescent="0.2">
      <c r="A120" s="15"/>
      <c r="B120" s="16"/>
      <c r="C120" s="84"/>
      <c r="D120" s="84"/>
      <c r="E120" s="13"/>
      <c r="F120" s="13"/>
      <c r="G120" s="13"/>
      <c r="H120" s="13"/>
      <c r="I120" s="13"/>
      <c r="K120" s="113"/>
    </row>
    <row r="121" spans="1:11" s="1" customFormat="1" x14ac:dyDescent="0.2">
      <c r="A121" s="15"/>
      <c r="B121" s="16"/>
      <c r="C121" s="84"/>
      <c r="D121" s="84"/>
      <c r="E121" s="13"/>
      <c r="F121" s="13"/>
      <c r="G121" s="13"/>
      <c r="H121" s="13"/>
      <c r="I121" s="13"/>
      <c r="K121" s="113"/>
    </row>
    <row r="122" spans="1:11" s="1" customFormat="1" x14ac:dyDescent="0.2">
      <c r="A122" s="15"/>
      <c r="B122" s="16"/>
      <c r="C122" s="84"/>
      <c r="D122" s="84"/>
      <c r="E122" s="13"/>
      <c r="F122" s="13"/>
      <c r="G122" s="13"/>
      <c r="H122" s="13"/>
      <c r="I122" s="13"/>
      <c r="K122" s="113"/>
    </row>
    <row r="123" spans="1:11" s="1" customFormat="1" x14ac:dyDescent="0.2">
      <c r="A123" s="15"/>
      <c r="B123" s="16"/>
      <c r="C123" s="84"/>
      <c r="D123" s="84"/>
      <c r="E123" s="13"/>
      <c r="F123" s="13"/>
      <c r="G123" s="13"/>
      <c r="H123" s="13"/>
      <c r="I123" s="13"/>
      <c r="K123" s="113"/>
    </row>
    <row r="124" spans="1:11" s="1" customFormat="1" x14ac:dyDescent="0.2">
      <c r="A124" s="15"/>
      <c r="B124" s="16"/>
      <c r="C124" s="84"/>
      <c r="D124" s="84"/>
      <c r="E124" s="13"/>
      <c r="F124" s="13"/>
      <c r="G124" s="13"/>
      <c r="H124" s="13"/>
      <c r="I124" s="13"/>
      <c r="K124" s="113"/>
    </row>
    <row r="125" spans="1:11" s="1" customFormat="1" x14ac:dyDescent="0.2">
      <c r="A125" s="15"/>
      <c r="B125" s="16"/>
      <c r="C125" s="84"/>
      <c r="D125" s="84"/>
      <c r="E125" s="13"/>
      <c r="F125" s="13"/>
      <c r="G125" s="13"/>
      <c r="H125" s="13"/>
      <c r="I125" s="13"/>
      <c r="K125" s="113"/>
    </row>
    <row r="126" spans="1:11" s="1" customFormat="1" x14ac:dyDescent="0.2">
      <c r="A126" s="15"/>
      <c r="B126" s="16"/>
      <c r="C126" s="84"/>
      <c r="D126" s="84"/>
      <c r="E126" s="13"/>
      <c r="F126" s="13"/>
      <c r="G126" s="13"/>
      <c r="H126" s="13"/>
      <c r="I126" s="13"/>
      <c r="K126" s="113"/>
    </row>
    <row r="127" spans="1:11" s="1" customFormat="1" x14ac:dyDescent="0.2">
      <c r="A127" s="15"/>
      <c r="B127" s="16"/>
      <c r="C127" s="84"/>
      <c r="D127" s="84"/>
      <c r="E127" s="13"/>
      <c r="F127" s="13"/>
      <c r="G127" s="13"/>
      <c r="H127" s="13"/>
      <c r="I127" s="13"/>
      <c r="K127" s="113"/>
    </row>
    <row r="128" spans="1:11" s="1" customFormat="1" x14ac:dyDescent="0.2">
      <c r="A128" s="15"/>
      <c r="B128" s="16"/>
      <c r="C128" s="84"/>
      <c r="D128" s="84"/>
      <c r="E128" s="13"/>
      <c r="F128" s="13"/>
      <c r="G128" s="13"/>
      <c r="H128" s="13"/>
      <c r="I128" s="13"/>
      <c r="K128" s="113"/>
    </row>
    <row r="129" spans="1:11" s="1" customFormat="1" x14ac:dyDescent="0.2">
      <c r="A129" s="15"/>
      <c r="B129" s="16"/>
      <c r="C129" s="84"/>
      <c r="D129" s="84"/>
      <c r="E129" s="13"/>
      <c r="F129" s="13"/>
      <c r="G129" s="13"/>
      <c r="H129" s="13"/>
      <c r="I129" s="13"/>
      <c r="K129" s="113"/>
    </row>
    <row r="130" spans="1:11" s="1" customFormat="1" x14ac:dyDescent="0.2">
      <c r="A130" s="15"/>
      <c r="B130" s="16"/>
      <c r="C130" s="84"/>
      <c r="D130" s="84"/>
      <c r="E130" s="13"/>
      <c r="F130" s="13"/>
      <c r="G130" s="13"/>
      <c r="H130" s="13"/>
      <c r="I130" s="13"/>
      <c r="K130" s="113"/>
    </row>
    <row r="131" spans="1:11" s="1" customFormat="1" x14ac:dyDescent="0.2">
      <c r="A131" s="15"/>
      <c r="B131" s="16"/>
      <c r="C131" s="84"/>
      <c r="D131" s="84"/>
      <c r="E131" s="13"/>
      <c r="F131" s="13"/>
      <c r="G131" s="13"/>
      <c r="H131" s="13"/>
      <c r="I131" s="13"/>
      <c r="K131" s="113"/>
    </row>
    <row r="132" spans="1:11" s="1" customFormat="1" x14ac:dyDescent="0.2">
      <c r="A132" s="15"/>
      <c r="B132" s="16"/>
      <c r="C132" s="84"/>
      <c r="D132" s="84"/>
      <c r="E132" s="13"/>
      <c r="F132" s="13"/>
      <c r="G132" s="13"/>
      <c r="H132" s="13"/>
      <c r="I132" s="13"/>
      <c r="K132" s="113"/>
    </row>
    <row r="133" spans="1:11" s="1" customFormat="1" x14ac:dyDescent="0.2">
      <c r="A133" s="15"/>
      <c r="B133" s="16"/>
      <c r="C133" s="84"/>
      <c r="D133" s="84"/>
      <c r="E133" s="13"/>
      <c r="F133" s="13"/>
      <c r="G133" s="13"/>
      <c r="H133" s="13"/>
      <c r="I133" s="13"/>
      <c r="K133" s="113"/>
    </row>
    <row r="134" spans="1:11" s="1" customFormat="1" x14ac:dyDescent="0.2">
      <c r="A134" s="15"/>
      <c r="B134" s="16"/>
      <c r="C134" s="84"/>
      <c r="D134" s="84"/>
      <c r="E134" s="13"/>
      <c r="F134" s="13"/>
      <c r="G134" s="13"/>
      <c r="H134" s="13"/>
      <c r="I134" s="13"/>
      <c r="K134" s="113"/>
    </row>
    <row r="135" spans="1:11" s="1" customFormat="1" x14ac:dyDescent="0.2">
      <c r="A135" s="15"/>
      <c r="B135" s="16"/>
      <c r="C135" s="84"/>
      <c r="D135" s="84"/>
      <c r="E135" s="13"/>
      <c r="F135" s="13"/>
      <c r="G135" s="13"/>
      <c r="H135" s="13"/>
      <c r="I135" s="13"/>
      <c r="K135" s="113"/>
    </row>
    <row r="136" spans="1:11" s="1" customFormat="1" x14ac:dyDescent="0.2">
      <c r="A136" s="15"/>
      <c r="B136" s="16"/>
      <c r="C136" s="84"/>
      <c r="D136" s="84"/>
      <c r="E136" s="13"/>
      <c r="F136" s="13"/>
      <c r="G136" s="13"/>
      <c r="H136" s="13"/>
      <c r="I136" s="13"/>
      <c r="K136" s="113"/>
    </row>
    <row r="137" spans="1:11" s="1" customFormat="1" x14ac:dyDescent="0.2">
      <c r="A137" s="15"/>
      <c r="B137" s="16"/>
      <c r="C137" s="84"/>
      <c r="D137" s="84"/>
      <c r="E137" s="13"/>
      <c r="F137" s="13"/>
      <c r="G137" s="13"/>
      <c r="H137" s="13"/>
      <c r="I137" s="13"/>
      <c r="K137" s="113"/>
    </row>
    <row r="138" spans="1:11" s="1" customFormat="1" x14ac:dyDescent="0.2">
      <c r="A138" s="15"/>
      <c r="B138" s="16"/>
      <c r="C138" s="84"/>
      <c r="D138" s="84"/>
      <c r="E138" s="13"/>
      <c r="F138" s="13"/>
      <c r="G138" s="13"/>
      <c r="H138" s="13"/>
      <c r="I138" s="13"/>
      <c r="K138" s="113"/>
    </row>
    <row r="139" spans="1:11" s="1" customFormat="1" x14ac:dyDescent="0.2">
      <c r="A139" s="15"/>
      <c r="B139" s="16"/>
      <c r="C139" s="84"/>
      <c r="D139" s="84"/>
      <c r="E139" s="13"/>
      <c r="F139" s="13"/>
      <c r="G139" s="13"/>
      <c r="H139" s="13"/>
      <c r="I139" s="13"/>
      <c r="K139" s="113"/>
    </row>
    <row r="140" spans="1:11" s="1" customFormat="1" x14ac:dyDescent="0.2">
      <c r="A140" s="15"/>
      <c r="B140" s="16"/>
      <c r="C140" s="84"/>
      <c r="D140" s="84"/>
      <c r="E140" s="13"/>
      <c r="F140" s="13"/>
      <c r="G140" s="13"/>
      <c r="H140" s="13"/>
      <c r="I140" s="13"/>
      <c r="K140" s="113"/>
    </row>
    <row r="141" spans="1:11" s="1" customFormat="1" x14ac:dyDescent="0.2">
      <c r="A141" s="15"/>
      <c r="B141" s="16"/>
      <c r="C141" s="84"/>
      <c r="D141" s="84"/>
      <c r="E141" s="13"/>
      <c r="F141" s="13"/>
      <c r="G141" s="13"/>
      <c r="H141" s="13"/>
      <c r="I141" s="13"/>
      <c r="K141" s="113"/>
    </row>
    <row r="142" spans="1:11" s="1" customFormat="1" x14ac:dyDescent="0.2">
      <c r="A142" s="15"/>
      <c r="B142" s="16"/>
      <c r="C142" s="84"/>
      <c r="D142" s="84"/>
      <c r="E142" s="13"/>
      <c r="F142" s="13"/>
      <c r="G142" s="13"/>
      <c r="H142" s="13"/>
      <c r="I142" s="13"/>
      <c r="K142" s="113"/>
    </row>
    <row r="143" spans="1:11" s="1" customFormat="1" x14ac:dyDescent="0.2">
      <c r="A143" s="15"/>
      <c r="B143" s="16"/>
      <c r="C143" s="84"/>
      <c r="D143" s="84"/>
      <c r="E143" s="13"/>
      <c r="F143" s="13"/>
      <c r="G143" s="13"/>
      <c r="H143" s="13"/>
      <c r="I143" s="13"/>
      <c r="K143" s="113"/>
    </row>
    <row r="144" spans="1:11" s="1" customFormat="1" x14ac:dyDescent="0.2">
      <c r="A144" s="15"/>
      <c r="B144" s="16"/>
      <c r="C144" s="84"/>
      <c r="D144" s="84"/>
      <c r="E144" s="13"/>
      <c r="F144" s="13"/>
      <c r="G144" s="13"/>
      <c r="H144" s="13"/>
      <c r="I144" s="13"/>
      <c r="K144" s="113"/>
    </row>
    <row r="145" spans="1:11" s="1" customFormat="1" x14ac:dyDescent="0.2">
      <c r="A145" s="15"/>
      <c r="B145" s="16"/>
      <c r="C145" s="84"/>
      <c r="D145" s="84"/>
      <c r="E145" s="13"/>
      <c r="F145" s="13"/>
      <c r="G145" s="13"/>
      <c r="H145" s="13"/>
      <c r="I145" s="13"/>
      <c r="K145" s="113"/>
    </row>
    <row r="146" spans="1:11" s="1" customFormat="1" x14ac:dyDescent="0.2">
      <c r="A146" s="15"/>
      <c r="B146" s="16"/>
      <c r="C146" s="84"/>
      <c r="D146" s="84"/>
      <c r="E146" s="13"/>
      <c r="F146" s="13"/>
      <c r="G146" s="13"/>
      <c r="H146" s="13"/>
      <c r="I146" s="13"/>
      <c r="K146" s="113"/>
    </row>
    <row r="147" spans="1:11" s="1" customFormat="1" x14ac:dyDescent="0.2">
      <c r="A147" s="15"/>
      <c r="B147" s="16"/>
      <c r="C147" s="84"/>
      <c r="D147" s="84"/>
      <c r="E147" s="13"/>
      <c r="F147" s="13"/>
      <c r="G147" s="13"/>
      <c r="H147" s="13"/>
      <c r="I147" s="13"/>
      <c r="K147" s="113"/>
    </row>
    <row r="148" spans="1:11" s="1" customFormat="1" x14ac:dyDescent="0.2">
      <c r="A148" s="15"/>
      <c r="B148" s="16"/>
      <c r="C148" s="84"/>
      <c r="D148" s="84"/>
      <c r="E148" s="13"/>
      <c r="F148" s="13"/>
      <c r="G148" s="13"/>
      <c r="H148" s="13"/>
      <c r="I148" s="13"/>
      <c r="K148" s="113"/>
    </row>
    <row r="149" spans="1:11" s="1" customFormat="1" x14ac:dyDescent="0.2">
      <c r="A149" s="15"/>
      <c r="B149" s="16"/>
      <c r="C149" s="84"/>
      <c r="D149" s="84"/>
      <c r="E149" s="13"/>
      <c r="F149" s="13"/>
      <c r="G149" s="13"/>
      <c r="H149" s="13"/>
      <c r="I149" s="13"/>
      <c r="K149" s="113"/>
    </row>
    <row r="150" spans="1:11" s="1" customFormat="1" x14ac:dyDescent="0.2">
      <c r="A150" s="15"/>
      <c r="B150" s="16"/>
      <c r="C150" s="84"/>
      <c r="D150" s="84"/>
      <c r="E150" s="13"/>
      <c r="F150" s="13"/>
      <c r="G150" s="13"/>
      <c r="H150" s="13"/>
      <c r="I150" s="13"/>
      <c r="K150" s="113"/>
    </row>
    <row r="151" spans="1:11" s="1" customFormat="1" x14ac:dyDescent="0.2">
      <c r="A151" s="15"/>
      <c r="B151" s="16"/>
      <c r="C151" s="84"/>
      <c r="D151" s="84"/>
      <c r="E151" s="13"/>
      <c r="F151" s="13"/>
      <c r="G151" s="13"/>
      <c r="H151" s="13"/>
      <c r="I151" s="13"/>
      <c r="K151" s="113"/>
    </row>
    <row r="152" spans="1:11" s="1" customFormat="1" x14ac:dyDescent="0.2">
      <c r="A152" s="15"/>
      <c r="B152" s="16"/>
      <c r="C152" s="84"/>
      <c r="D152" s="84"/>
      <c r="E152" s="13"/>
      <c r="F152" s="13"/>
      <c r="G152" s="13"/>
      <c r="H152" s="13"/>
      <c r="I152" s="13"/>
      <c r="K152" s="113"/>
    </row>
    <row r="153" spans="1:11" s="1" customFormat="1" x14ac:dyDescent="0.2">
      <c r="A153" s="15"/>
      <c r="B153" s="16"/>
      <c r="C153" s="84"/>
      <c r="D153" s="84"/>
      <c r="E153" s="13"/>
      <c r="F153" s="13"/>
      <c r="G153" s="13"/>
      <c r="H153" s="13"/>
      <c r="I153" s="13"/>
      <c r="K153" s="113"/>
    </row>
    <row r="154" spans="1:11" s="1" customFormat="1" x14ac:dyDescent="0.2">
      <c r="A154" s="15"/>
      <c r="B154" s="16"/>
      <c r="C154" s="84"/>
      <c r="D154" s="84"/>
      <c r="E154" s="13"/>
      <c r="F154" s="13"/>
      <c r="G154" s="13"/>
      <c r="H154" s="13"/>
      <c r="I154" s="13"/>
      <c r="K154" s="113"/>
    </row>
    <row r="155" spans="1:11" s="1" customFormat="1" x14ac:dyDescent="0.2">
      <c r="A155" s="15"/>
      <c r="B155" s="16"/>
      <c r="C155" s="84"/>
      <c r="D155" s="84"/>
      <c r="E155" s="13"/>
      <c r="F155" s="13"/>
      <c r="G155" s="13"/>
      <c r="H155" s="13"/>
      <c r="I155" s="13"/>
      <c r="K155" s="113"/>
    </row>
    <row r="156" spans="1:11" s="1" customFormat="1" x14ac:dyDescent="0.2">
      <c r="A156" s="15"/>
      <c r="B156" s="16"/>
      <c r="C156" s="84"/>
      <c r="D156" s="84"/>
      <c r="E156" s="13"/>
      <c r="F156" s="13"/>
      <c r="G156" s="13"/>
      <c r="H156" s="13"/>
      <c r="I156" s="13"/>
      <c r="K156" s="113"/>
    </row>
    <row r="157" spans="1:11" s="1" customFormat="1" x14ac:dyDescent="0.2">
      <c r="A157" s="15"/>
      <c r="B157" s="16"/>
      <c r="C157" s="84"/>
      <c r="D157" s="84"/>
      <c r="E157" s="13"/>
      <c r="F157" s="13"/>
      <c r="G157" s="13"/>
      <c r="H157" s="13"/>
      <c r="I157" s="13"/>
      <c r="K157" s="113"/>
    </row>
    <row r="158" spans="1:11" s="1" customFormat="1" x14ac:dyDescent="0.2">
      <c r="A158" s="15"/>
      <c r="B158" s="16"/>
      <c r="C158" s="84"/>
      <c r="D158" s="84"/>
      <c r="E158" s="13"/>
      <c r="F158" s="13"/>
      <c r="G158" s="13"/>
      <c r="H158" s="13"/>
      <c r="I158" s="13"/>
      <c r="K158" s="113"/>
    </row>
    <row r="159" spans="1:11" s="1" customFormat="1" x14ac:dyDescent="0.2">
      <c r="A159" s="15"/>
      <c r="B159" s="16"/>
      <c r="C159" s="84"/>
      <c r="D159" s="84"/>
      <c r="E159" s="13"/>
      <c r="F159" s="13"/>
      <c r="G159" s="13"/>
      <c r="H159" s="13"/>
      <c r="I159" s="13"/>
      <c r="K159" s="113"/>
    </row>
    <row r="160" spans="1:11" s="1" customFormat="1" x14ac:dyDescent="0.2">
      <c r="A160" s="15"/>
      <c r="B160" s="16"/>
      <c r="C160" s="84"/>
      <c r="D160" s="84"/>
      <c r="E160" s="13"/>
      <c r="F160" s="13"/>
      <c r="G160" s="13"/>
      <c r="H160" s="13"/>
      <c r="I160" s="13"/>
      <c r="K160" s="113"/>
    </row>
    <row r="161" spans="1:11" s="1" customFormat="1" x14ac:dyDescent="0.2">
      <c r="A161" s="15"/>
      <c r="B161" s="16"/>
      <c r="C161" s="84"/>
      <c r="D161" s="84"/>
      <c r="E161" s="13"/>
      <c r="F161" s="13"/>
      <c r="G161" s="13"/>
      <c r="H161" s="13"/>
      <c r="I161" s="13"/>
      <c r="K161" s="113"/>
    </row>
    <row r="162" spans="1:11" s="1" customFormat="1" x14ac:dyDescent="0.2">
      <c r="A162" s="15"/>
      <c r="B162" s="16"/>
      <c r="C162" s="84"/>
      <c r="D162" s="84"/>
      <c r="E162" s="13"/>
      <c r="F162" s="13"/>
      <c r="G162" s="13"/>
      <c r="H162" s="13"/>
      <c r="I162" s="13"/>
      <c r="K162" s="113"/>
    </row>
    <row r="163" spans="1:11" s="1" customFormat="1" x14ac:dyDescent="0.2">
      <c r="A163" s="15"/>
      <c r="B163" s="16"/>
      <c r="C163" s="84"/>
      <c r="D163" s="84"/>
      <c r="E163" s="13"/>
      <c r="F163" s="13"/>
      <c r="G163" s="13"/>
      <c r="H163" s="13"/>
      <c r="I163" s="13"/>
      <c r="K163" s="113"/>
    </row>
    <row r="164" spans="1:11" s="1" customFormat="1" x14ac:dyDescent="0.2">
      <c r="A164" s="15"/>
      <c r="B164" s="16"/>
      <c r="C164" s="84"/>
      <c r="D164" s="84"/>
      <c r="E164" s="13"/>
      <c r="F164" s="13"/>
      <c r="G164" s="13"/>
      <c r="H164" s="13"/>
      <c r="I164" s="13"/>
      <c r="K164" s="113"/>
    </row>
    <row r="165" spans="1:11" s="1" customFormat="1" x14ac:dyDescent="0.2">
      <c r="A165" s="15"/>
      <c r="B165" s="16"/>
      <c r="C165" s="84"/>
      <c r="D165" s="84"/>
      <c r="E165" s="13"/>
      <c r="F165" s="13"/>
      <c r="G165" s="13"/>
      <c r="H165" s="13"/>
      <c r="I165" s="13"/>
      <c r="K165" s="113"/>
    </row>
    <row r="166" spans="1:11" s="1" customFormat="1" x14ac:dyDescent="0.2">
      <c r="A166" s="15"/>
      <c r="B166" s="16"/>
      <c r="C166" s="84"/>
      <c r="D166" s="84"/>
      <c r="E166" s="13"/>
      <c r="F166" s="13"/>
      <c r="G166" s="13"/>
      <c r="H166" s="13"/>
      <c r="I166" s="13"/>
      <c r="K166" s="113"/>
    </row>
    <row r="167" spans="1:11" s="1" customFormat="1" x14ac:dyDescent="0.2">
      <c r="A167" s="15"/>
      <c r="B167" s="16"/>
      <c r="C167" s="84"/>
      <c r="D167" s="84"/>
      <c r="E167" s="13"/>
      <c r="F167" s="13"/>
      <c r="G167" s="13"/>
      <c r="H167" s="13"/>
      <c r="I167" s="13"/>
      <c r="K167" s="113"/>
    </row>
    <row r="168" spans="1:11" s="1" customFormat="1" x14ac:dyDescent="0.2">
      <c r="A168" s="15"/>
      <c r="B168" s="16"/>
      <c r="C168" s="84"/>
      <c r="D168" s="84"/>
      <c r="E168" s="13"/>
      <c r="F168" s="13"/>
      <c r="G168" s="13"/>
      <c r="H168" s="13"/>
      <c r="I168" s="13"/>
      <c r="K168" s="113"/>
    </row>
    <row r="169" spans="1:11" s="1" customFormat="1" x14ac:dyDescent="0.2">
      <c r="A169" s="15"/>
      <c r="B169" s="16"/>
      <c r="C169" s="84"/>
      <c r="D169" s="84"/>
      <c r="E169" s="13"/>
      <c r="F169" s="13"/>
      <c r="G169" s="13"/>
      <c r="H169" s="13"/>
      <c r="I169" s="13"/>
      <c r="K169" s="113"/>
    </row>
    <row r="170" spans="1:11" s="1" customFormat="1" x14ac:dyDescent="0.2">
      <c r="A170" s="15"/>
      <c r="B170" s="16"/>
      <c r="C170" s="84"/>
      <c r="D170" s="84"/>
      <c r="E170" s="13"/>
      <c r="F170" s="13"/>
      <c r="G170" s="13"/>
      <c r="H170" s="13"/>
      <c r="I170" s="13"/>
      <c r="K170" s="113"/>
    </row>
    <row r="171" spans="1:11" s="1" customFormat="1" x14ac:dyDescent="0.2">
      <c r="A171" s="15"/>
      <c r="B171" s="16"/>
      <c r="C171" s="84"/>
      <c r="D171" s="84"/>
      <c r="E171" s="13"/>
      <c r="F171" s="13"/>
      <c r="G171" s="13"/>
      <c r="H171" s="13"/>
      <c r="I171" s="13"/>
      <c r="K171" s="113"/>
    </row>
    <row r="172" spans="1:11" s="1" customFormat="1" x14ac:dyDescent="0.2">
      <c r="A172" s="15"/>
      <c r="B172" s="16"/>
      <c r="C172" s="84"/>
      <c r="D172" s="84"/>
      <c r="E172" s="13"/>
      <c r="F172" s="13"/>
      <c r="G172" s="13"/>
      <c r="H172" s="13"/>
      <c r="I172" s="13"/>
      <c r="K172" s="113"/>
    </row>
    <row r="173" spans="1:11" s="1" customFormat="1" x14ac:dyDescent="0.2">
      <c r="A173" s="15"/>
      <c r="B173" s="16"/>
      <c r="C173" s="84"/>
      <c r="D173" s="84"/>
      <c r="E173" s="13"/>
      <c r="F173" s="13"/>
      <c r="G173" s="13"/>
      <c r="H173" s="13"/>
      <c r="I173" s="13"/>
      <c r="K173" s="113"/>
    </row>
    <row r="174" spans="1:11" s="1" customFormat="1" x14ac:dyDescent="0.2">
      <c r="A174" s="15"/>
      <c r="B174" s="16"/>
      <c r="C174" s="84"/>
      <c r="D174" s="84"/>
      <c r="E174" s="13"/>
      <c r="F174" s="13"/>
      <c r="G174" s="13"/>
      <c r="H174" s="13"/>
      <c r="I174" s="13"/>
      <c r="K174" s="113"/>
    </row>
    <row r="175" spans="1:11" s="1" customFormat="1" x14ac:dyDescent="0.2">
      <c r="A175" s="15"/>
      <c r="B175" s="16"/>
      <c r="C175" s="84"/>
      <c r="D175" s="84"/>
      <c r="E175" s="13"/>
      <c r="F175" s="13"/>
      <c r="G175" s="13"/>
      <c r="H175" s="13"/>
      <c r="I175" s="13"/>
      <c r="K175" s="113"/>
    </row>
    <row r="176" spans="1:11" s="1" customFormat="1" x14ac:dyDescent="0.2">
      <c r="A176" s="15"/>
      <c r="B176" s="16"/>
      <c r="C176" s="84"/>
      <c r="D176" s="84"/>
      <c r="E176" s="13"/>
      <c r="F176" s="13"/>
      <c r="G176" s="13"/>
      <c r="H176" s="13"/>
      <c r="I176" s="13"/>
      <c r="K176" s="113"/>
    </row>
    <row r="177" spans="1:11" s="1" customFormat="1" x14ac:dyDescent="0.2">
      <c r="A177" s="15"/>
      <c r="B177" s="16"/>
      <c r="C177" s="84"/>
      <c r="D177" s="84"/>
      <c r="E177" s="13"/>
      <c r="F177" s="13"/>
      <c r="G177" s="13"/>
      <c r="H177" s="13"/>
      <c r="I177" s="13"/>
      <c r="K177" s="113"/>
    </row>
    <row r="178" spans="1:11" s="1" customFormat="1" x14ac:dyDescent="0.2">
      <c r="A178" s="15"/>
      <c r="B178" s="16"/>
      <c r="C178" s="84"/>
      <c r="D178" s="84"/>
      <c r="E178" s="13"/>
      <c r="F178" s="13"/>
      <c r="G178" s="13"/>
      <c r="H178" s="13"/>
      <c r="I178" s="13"/>
      <c r="K178" s="113"/>
    </row>
    <row r="179" spans="1:11" s="1" customFormat="1" x14ac:dyDescent="0.2">
      <c r="A179" s="15"/>
      <c r="B179" s="16"/>
      <c r="C179" s="84"/>
      <c r="D179" s="84"/>
      <c r="E179" s="13"/>
      <c r="F179" s="13"/>
      <c r="G179" s="13"/>
      <c r="H179" s="13"/>
      <c r="I179" s="13"/>
      <c r="K179" s="113"/>
    </row>
    <row r="180" spans="1:11" s="1" customFormat="1" x14ac:dyDescent="0.2">
      <c r="A180" s="15"/>
      <c r="B180" s="16"/>
      <c r="C180" s="84"/>
      <c r="D180" s="84"/>
      <c r="E180" s="13"/>
      <c r="F180" s="13"/>
      <c r="G180" s="13"/>
      <c r="H180" s="13"/>
      <c r="I180" s="13"/>
      <c r="K180" s="113"/>
    </row>
    <row r="181" spans="1:11" s="1" customFormat="1" x14ac:dyDescent="0.2">
      <c r="A181" s="15"/>
      <c r="B181" s="16"/>
      <c r="C181" s="84"/>
      <c r="D181" s="84"/>
      <c r="E181" s="13"/>
      <c r="F181" s="13"/>
      <c r="G181" s="13"/>
      <c r="H181" s="13"/>
      <c r="I181" s="13"/>
      <c r="K181" s="113"/>
    </row>
    <row r="182" spans="1:11" s="1" customFormat="1" x14ac:dyDescent="0.2">
      <c r="A182" s="15"/>
      <c r="B182" s="16"/>
      <c r="C182" s="84"/>
      <c r="D182" s="84"/>
      <c r="E182" s="13"/>
      <c r="F182" s="13"/>
      <c r="G182" s="13"/>
      <c r="H182" s="13"/>
      <c r="I182" s="13"/>
      <c r="K182" s="113"/>
    </row>
    <row r="183" spans="1:11" s="1" customFormat="1" x14ac:dyDescent="0.2">
      <c r="A183" s="15"/>
      <c r="B183" s="16"/>
      <c r="C183" s="84"/>
      <c r="D183" s="84"/>
      <c r="E183" s="13"/>
      <c r="F183" s="13"/>
      <c r="G183" s="13"/>
      <c r="H183" s="13"/>
      <c r="I183" s="13"/>
      <c r="K183" s="113"/>
    </row>
    <row r="184" spans="1:11" s="1" customFormat="1" x14ac:dyDescent="0.2">
      <c r="A184" s="15"/>
      <c r="B184" s="16"/>
      <c r="C184" s="84"/>
      <c r="D184" s="84"/>
      <c r="E184" s="13"/>
      <c r="F184" s="13"/>
      <c r="G184" s="13"/>
      <c r="H184" s="13"/>
      <c r="I184" s="13"/>
      <c r="K184" s="113"/>
    </row>
    <row r="185" spans="1:11" s="1" customFormat="1" x14ac:dyDescent="0.2">
      <c r="A185" s="15"/>
      <c r="B185" s="16"/>
      <c r="C185" s="84"/>
      <c r="D185" s="84"/>
      <c r="E185" s="13"/>
      <c r="F185" s="13"/>
      <c r="G185" s="13"/>
      <c r="H185" s="13"/>
      <c r="I185" s="13"/>
      <c r="K185" s="113"/>
    </row>
    <row r="186" spans="1:11" s="1" customFormat="1" x14ac:dyDescent="0.2">
      <c r="A186" s="15"/>
      <c r="B186" s="16"/>
      <c r="C186" s="84"/>
      <c r="D186" s="84"/>
      <c r="E186" s="13"/>
      <c r="F186" s="13"/>
      <c r="G186" s="13"/>
      <c r="H186" s="13"/>
      <c r="I186" s="13"/>
      <c r="K186" s="113"/>
    </row>
    <row r="187" spans="1:11" s="1" customFormat="1" x14ac:dyDescent="0.2">
      <c r="A187" s="15"/>
      <c r="B187" s="16"/>
      <c r="C187" s="84"/>
      <c r="D187" s="84"/>
      <c r="E187" s="13"/>
      <c r="F187" s="13"/>
      <c r="G187" s="13"/>
      <c r="H187" s="13"/>
      <c r="I187" s="13"/>
      <c r="K187" s="113"/>
    </row>
    <row r="188" spans="1:11" s="1" customFormat="1" x14ac:dyDescent="0.2">
      <c r="A188" s="15"/>
      <c r="B188" s="16"/>
      <c r="C188" s="84"/>
      <c r="D188" s="84"/>
      <c r="E188" s="13"/>
      <c r="F188" s="13"/>
      <c r="G188" s="13"/>
      <c r="H188" s="13"/>
      <c r="I188" s="13"/>
      <c r="K188" s="113"/>
    </row>
    <row r="189" spans="1:11" s="1" customFormat="1" x14ac:dyDescent="0.2">
      <c r="A189" s="15"/>
      <c r="B189" s="16"/>
      <c r="C189" s="84"/>
      <c r="D189" s="84"/>
      <c r="E189" s="13"/>
      <c r="F189" s="13"/>
      <c r="G189" s="13"/>
      <c r="H189" s="13"/>
      <c r="I189" s="13"/>
      <c r="K189" s="113"/>
    </row>
    <row r="190" spans="1:11" s="1" customFormat="1" x14ac:dyDescent="0.2">
      <c r="A190" s="15"/>
      <c r="B190" s="16"/>
      <c r="C190" s="84"/>
      <c r="D190" s="84"/>
      <c r="E190" s="13"/>
      <c r="F190" s="13"/>
      <c r="G190" s="13"/>
      <c r="H190" s="13"/>
      <c r="I190" s="13"/>
      <c r="K190" s="113"/>
    </row>
    <row r="191" spans="1:11" s="1" customFormat="1" x14ac:dyDescent="0.2">
      <c r="A191" s="15"/>
      <c r="B191" s="16"/>
      <c r="C191" s="84"/>
      <c r="D191" s="84"/>
      <c r="E191" s="13"/>
      <c r="F191" s="13"/>
      <c r="G191" s="13"/>
      <c r="H191" s="13"/>
      <c r="I191" s="13"/>
      <c r="K191" s="113"/>
    </row>
    <row r="192" spans="1:11" s="1" customFormat="1" x14ac:dyDescent="0.2">
      <c r="A192" s="15"/>
      <c r="B192" s="16"/>
      <c r="C192" s="84"/>
      <c r="D192" s="84"/>
      <c r="E192" s="13"/>
      <c r="F192" s="13"/>
      <c r="G192" s="13"/>
      <c r="H192" s="13"/>
      <c r="I192" s="13"/>
      <c r="K192" s="113"/>
    </row>
    <row r="193" spans="1:11" s="1" customFormat="1" x14ac:dyDescent="0.2">
      <c r="A193" s="15"/>
      <c r="B193" s="16"/>
      <c r="C193" s="84"/>
      <c r="D193" s="84"/>
      <c r="E193" s="13"/>
      <c r="F193" s="13"/>
      <c r="G193" s="13"/>
      <c r="H193" s="13"/>
      <c r="I193" s="13"/>
      <c r="K193" s="113"/>
    </row>
    <row r="194" spans="1:11" s="1" customFormat="1" x14ac:dyDescent="0.2">
      <c r="A194" s="15"/>
      <c r="B194" s="16"/>
      <c r="C194" s="84"/>
      <c r="D194" s="84"/>
      <c r="E194" s="13"/>
      <c r="F194" s="13"/>
      <c r="G194" s="13"/>
      <c r="H194" s="13"/>
      <c r="I194" s="13"/>
      <c r="K194" s="113"/>
    </row>
    <row r="195" spans="1:11" s="1" customFormat="1" x14ac:dyDescent="0.2">
      <c r="A195" s="15"/>
      <c r="B195" s="16"/>
      <c r="C195" s="84"/>
      <c r="D195" s="84"/>
      <c r="E195" s="13"/>
      <c r="F195" s="13"/>
      <c r="G195" s="13"/>
      <c r="H195" s="13"/>
      <c r="I195" s="13"/>
      <c r="K195" s="113"/>
    </row>
    <row r="196" spans="1:11" s="1" customFormat="1" x14ac:dyDescent="0.2">
      <c r="A196" s="15"/>
      <c r="B196" s="16"/>
      <c r="C196" s="84"/>
      <c r="D196" s="84"/>
      <c r="E196" s="13"/>
      <c r="F196" s="13"/>
      <c r="G196" s="13"/>
      <c r="H196" s="13"/>
      <c r="I196" s="13"/>
      <c r="K196" s="113"/>
    </row>
    <row r="197" spans="1:11" s="1" customFormat="1" x14ac:dyDescent="0.2">
      <c r="A197" s="15"/>
      <c r="B197" s="16"/>
      <c r="C197" s="84"/>
      <c r="D197" s="84"/>
      <c r="E197" s="13"/>
      <c r="F197" s="13"/>
      <c r="G197" s="13"/>
      <c r="H197" s="13"/>
      <c r="I197" s="13"/>
      <c r="K197" s="113"/>
    </row>
    <row r="198" spans="1:11" s="1" customFormat="1" x14ac:dyDescent="0.2">
      <c r="A198" s="15"/>
      <c r="B198" s="16"/>
      <c r="C198" s="84"/>
      <c r="D198" s="84"/>
      <c r="E198" s="13"/>
      <c r="F198" s="13"/>
      <c r="G198" s="13"/>
      <c r="H198" s="13"/>
      <c r="I198" s="13"/>
      <c r="K198" s="113"/>
    </row>
    <row r="199" spans="1:11" s="1" customFormat="1" x14ac:dyDescent="0.2">
      <c r="A199" s="15"/>
      <c r="B199" s="16"/>
      <c r="C199" s="84"/>
      <c r="D199" s="84"/>
      <c r="E199" s="13"/>
      <c r="F199" s="13"/>
      <c r="G199" s="13"/>
      <c r="H199" s="13"/>
      <c r="I199" s="13"/>
      <c r="K199" s="113"/>
    </row>
    <row r="200" spans="1:11" s="1" customFormat="1" x14ac:dyDescent="0.2">
      <c r="A200" s="15"/>
      <c r="B200" s="16"/>
      <c r="C200" s="84"/>
      <c r="D200" s="84"/>
      <c r="E200" s="13"/>
      <c r="F200" s="13"/>
      <c r="G200" s="13"/>
      <c r="H200" s="13"/>
      <c r="I200" s="13"/>
      <c r="K200" s="113"/>
    </row>
    <row r="201" spans="1:11" s="1" customFormat="1" x14ac:dyDescent="0.2">
      <c r="A201" s="15"/>
      <c r="B201" s="16"/>
      <c r="C201" s="84"/>
      <c r="D201" s="84"/>
      <c r="E201" s="13"/>
      <c r="F201" s="13"/>
      <c r="G201" s="13"/>
      <c r="H201" s="13"/>
      <c r="I201" s="13"/>
      <c r="K201" s="113"/>
    </row>
    <row r="202" spans="1:11" s="1" customFormat="1" x14ac:dyDescent="0.2">
      <c r="A202" s="15"/>
      <c r="B202" s="16"/>
      <c r="C202" s="84"/>
      <c r="D202" s="84"/>
      <c r="E202" s="13"/>
      <c r="F202" s="13"/>
      <c r="G202" s="13"/>
      <c r="H202" s="13"/>
      <c r="I202" s="13"/>
      <c r="K202" s="113"/>
    </row>
    <row r="203" spans="1:11" s="1" customFormat="1" x14ac:dyDescent="0.2">
      <c r="A203" s="15"/>
      <c r="B203" s="16"/>
      <c r="C203" s="84"/>
      <c r="D203" s="84"/>
      <c r="E203" s="13"/>
      <c r="F203" s="13"/>
      <c r="G203" s="13"/>
      <c r="H203" s="13"/>
      <c r="I203" s="13"/>
      <c r="K203" s="113"/>
    </row>
    <row r="204" spans="1:11" s="1" customFormat="1" x14ac:dyDescent="0.2">
      <c r="A204" s="15"/>
      <c r="B204" s="16"/>
      <c r="C204" s="84"/>
      <c r="D204" s="84"/>
      <c r="E204" s="13"/>
      <c r="F204" s="13"/>
      <c r="G204" s="13"/>
      <c r="H204" s="13"/>
      <c r="I204" s="13"/>
      <c r="K204" s="113"/>
    </row>
    <row r="205" spans="1:11" s="1" customFormat="1" x14ac:dyDescent="0.2">
      <c r="A205" s="15"/>
      <c r="B205" s="16"/>
      <c r="C205" s="84"/>
      <c r="D205" s="84"/>
      <c r="E205" s="13"/>
      <c r="F205" s="13"/>
      <c r="G205" s="13"/>
      <c r="H205" s="13"/>
      <c r="I205" s="13"/>
      <c r="K205" s="113"/>
    </row>
    <row r="206" spans="1:11" s="1" customFormat="1" x14ac:dyDescent="0.2">
      <c r="A206" s="15"/>
      <c r="B206" s="16"/>
      <c r="C206" s="84"/>
      <c r="D206" s="84"/>
      <c r="E206" s="13"/>
      <c r="F206" s="13"/>
      <c r="G206" s="13"/>
      <c r="H206" s="13"/>
      <c r="I206" s="13"/>
      <c r="K206" s="113"/>
    </row>
    <row r="207" spans="1:11" s="1" customFormat="1" x14ac:dyDescent="0.2">
      <c r="A207" s="15"/>
      <c r="B207" s="16"/>
      <c r="C207" s="84"/>
      <c r="D207" s="84"/>
      <c r="E207" s="13"/>
      <c r="F207" s="13"/>
      <c r="G207" s="13"/>
      <c r="H207" s="13"/>
      <c r="I207" s="13"/>
      <c r="K207" s="113"/>
    </row>
    <row r="208" spans="1:11" s="1" customFormat="1" x14ac:dyDescent="0.2">
      <c r="A208" s="15"/>
      <c r="B208" s="16"/>
      <c r="C208" s="84"/>
      <c r="D208" s="84"/>
      <c r="E208" s="13"/>
      <c r="F208" s="13"/>
      <c r="G208" s="13"/>
      <c r="H208" s="13"/>
      <c r="I208" s="13"/>
      <c r="K208" s="113"/>
    </row>
    <row r="209" spans="1:11" s="1" customFormat="1" x14ac:dyDescent="0.2">
      <c r="A209" s="15"/>
      <c r="B209" s="16"/>
      <c r="C209" s="84"/>
      <c r="D209" s="84"/>
      <c r="E209" s="13"/>
      <c r="F209" s="13"/>
      <c r="G209" s="13"/>
      <c r="H209" s="13"/>
      <c r="I209" s="13"/>
      <c r="K209" s="113"/>
    </row>
    <row r="210" spans="1:11" s="1" customFormat="1" x14ac:dyDescent="0.2">
      <c r="A210" s="15"/>
      <c r="B210" s="16"/>
      <c r="C210" s="84"/>
      <c r="D210" s="84"/>
      <c r="E210" s="13"/>
      <c r="F210" s="13"/>
      <c r="G210" s="13"/>
      <c r="H210" s="13"/>
      <c r="I210" s="13"/>
      <c r="K210" s="113"/>
    </row>
    <row r="211" spans="1:11" s="1" customFormat="1" x14ac:dyDescent="0.2">
      <c r="A211" s="15"/>
      <c r="B211" s="16"/>
      <c r="C211" s="84"/>
      <c r="D211" s="84"/>
      <c r="E211" s="13"/>
      <c r="F211" s="13"/>
      <c r="G211" s="13"/>
      <c r="H211" s="13"/>
      <c r="I211" s="13"/>
      <c r="K211" s="113"/>
    </row>
    <row r="212" spans="1:11" s="1" customFormat="1" x14ac:dyDescent="0.2">
      <c r="A212" s="15"/>
      <c r="B212" s="16"/>
      <c r="C212" s="84"/>
      <c r="D212" s="84"/>
      <c r="E212" s="13"/>
      <c r="F212" s="13"/>
      <c r="G212" s="13"/>
      <c r="H212" s="13"/>
      <c r="I212" s="13"/>
      <c r="K212" s="113"/>
    </row>
    <row r="213" spans="1:11" s="1" customFormat="1" x14ac:dyDescent="0.2">
      <c r="A213" s="15"/>
      <c r="B213" s="16"/>
      <c r="C213" s="84"/>
      <c r="D213" s="84"/>
      <c r="E213" s="13"/>
      <c r="F213" s="13"/>
      <c r="G213" s="13"/>
      <c r="H213" s="13"/>
      <c r="I213" s="13"/>
      <c r="K213" s="113"/>
    </row>
    <row r="214" spans="1:11" s="1" customFormat="1" x14ac:dyDescent="0.2">
      <c r="A214" s="15"/>
      <c r="B214" s="16"/>
      <c r="C214" s="84"/>
      <c r="D214" s="84"/>
      <c r="E214" s="13"/>
      <c r="F214" s="13"/>
      <c r="G214" s="13"/>
      <c r="H214" s="13"/>
      <c r="I214" s="13"/>
      <c r="K214" s="113"/>
    </row>
    <row r="215" spans="1:11" s="1" customFormat="1" x14ac:dyDescent="0.2">
      <c r="A215" s="15"/>
      <c r="B215" s="16"/>
      <c r="C215" s="84"/>
      <c r="D215" s="84"/>
      <c r="E215" s="13"/>
      <c r="F215" s="13"/>
      <c r="G215" s="13"/>
      <c r="H215" s="13"/>
      <c r="I215" s="13"/>
      <c r="K215" s="113"/>
    </row>
    <row r="216" spans="1:11" s="1" customFormat="1" x14ac:dyDescent="0.2">
      <c r="A216" s="15"/>
      <c r="B216" s="16"/>
      <c r="C216" s="84"/>
      <c r="D216" s="84"/>
      <c r="E216" s="13"/>
      <c r="F216" s="13"/>
      <c r="G216" s="13"/>
      <c r="H216" s="13"/>
      <c r="I216" s="13"/>
      <c r="K216" s="113"/>
    </row>
    <row r="217" spans="1:11" s="1" customFormat="1" x14ac:dyDescent="0.2">
      <c r="A217" s="15"/>
      <c r="B217" s="16"/>
      <c r="C217" s="84"/>
      <c r="D217" s="84"/>
      <c r="E217" s="13"/>
      <c r="F217" s="13"/>
      <c r="G217" s="13"/>
      <c r="H217" s="13"/>
      <c r="I217" s="13"/>
      <c r="K217" s="113"/>
    </row>
    <row r="218" spans="1:11" s="1" customFormat="1" x14ac:dyDescent="0.2">
      <c r="A218" s="15"/>
      <c r="B218" s="16"/>
      <c r="C218" s="84"/>
      <c r="D218" s="84"/>
      <c r="E218" s="13"/>
      <c r="F218" s="13"/>
      <c r="G218" s="13"/>
      <c r="H218" s="13"/>
      <c r="I218" s="13"/>
      <c r="K218" s="113"/>
    </row>
    <row r="219" spans="1:11" s="1" customFormat="1" x14ac:dyDescent="0.2">
      <c r="A219" s="15"/>
      <c r="B219" s="16"/>
      <c r="C219" s="84"/>
      <c r="D219" s="84"/>
      <c r="E219" s="13"/>
      <c r="F219" s="13"/>
      <c r="G219" s="13"/>
      <c r="H219" s="13"/>
      <c r="I219" s="13"/>
      <c r="K219" s="113"/>
    </row>
    <row r="220" spans="1:11" s="1" customFormat="1" x14ac:dyDescent="0.2">
      <c r="A220" s="15"/>
      <c r="B220" s="16"/>
      <c r="C220" s="84"/>
      <c r="D220" s="84"/>
      <c r="E220" s="13"/>
      <c r="F220" s="13"/>
      <c r="G220" s="13"/>
      <c r="H220" s="13"/>
      <c r="I220" s="13"/>
      <c r="K220" s="113"/>
    </row>
    <row r="221" spans="1:11" s="1" customFormat="1" x14ac:dyDescent="0.2">
      <c r="A221" s="15"/>
      <c r="B221" s="16"/>
      <c r="C221" s="84"/>
      <c r="D221" s="84"/>
      <c r="E221" s="13"/>
      <c r="F221" s="13"/>
      <c r="G221" s="13"/>
      <c r="H221" s="13"/>
      <c r="I221" s="13"/>
      <c r="K221" s="113"/>
    </row>
    <row r="222" spans="1:11" s="1" customFormat="1" x14ac:dyDescent="0.2">
      <c r="A222" s="15"/>
      <c r="B222" s="16"/>
      <c r="C222" s="84"/>
      <c r="D222" s="84"/>
      <c r="E222" s="13"/>
      <c r="F222" s="13"/>
      <c r="G222" s="13"/>
      <c r="H222" s="13"/>
      <c r="I222" s="13"/>
      <c r="K222" s="113"/>
    </row>
    <row r="223" spans="1:11" s="1" customFormat="1" x14ac:dyDescent="0.2">
      <c r="A223" s="15"/>
      <c r="B223" s="16"/>
      <c r="C223" s="84"/>
      <c r="D223" s="84"/>
      <c r="E223" s="13"/>
      <c r="F223" s="13"/>
      <c r="G223" s="13"/>
      <c r="H223" s="13"/>
      <c r="I223" s="13"/>
      <c r="K223" s="113"/>
    </row>
    <row r="224" spans="1:11" s="1" customFormat="1" x14ac:dyDescent="0.2">
      <c r="A224" s="15"/>
      <c r="B224" s="16"/>
      <c r="C224" s="84"/>
      <c r="D224" s="84"/>
      <c r="E224" s="13"/>
      <c r="F224" s="13"/>
      <c r="G224" s="13"/>
      <c r="H224" s="13"/>
      <c r="I224" s="13"/>
      <c r="K224" s="113"/>
    </row>
    <row r="225" spans="1:11" s="1" customFormat="1" x14ac:dyDescent="0.2">
      <c r="A225" s="15"/>
      <c r="B225" s="16"/>
      <c r="C225" s="84"/>
      <c r="D225" s="84"/>
      <c r="E225" s="13"/>
      <c r="F225" s="13"/>
      <c r="G225" s="13"/>
      <c r="H225" s="13"/>
      <c r="I225" s="13"/>
      <c r="K225" s="113"/>
    </row>
    <row r="226" spans="1:11" s="1" customFormat="1" x14ac:dyDescent="0.2">
      <c r="A226" s="15"/>
      <c r="B226" s="16"/>
      <c r="C226" s="84"/>
      <c r="D226" s="84"/>
      <c r="E226" s="13"/>
      <c r="F226" s="13"/>
      <c r="G226" s="13"/>
      <c r="H226" s="13"/>
      <c r="I226" s="13"/>
      <c r="K226" s="113"/>
    </row>
    <row r="227" spans="1:11" s="1" customFormat="1" x14ac:dyDescent="0.2">
      <c r="A227" s="15"/>
      <c r="B227" s="16"/>
      <c r="C227" s="84"/>
      <c r="D227" s="84"/>
      <c r="E227" s="13"/>
      <c r="F227" s="13"/>
      <c r="G227" s="13"/>
      <c r="H227" s="13"/>
      <c r="I227" s="13"/>
      <c r="K227" s="113"/>
    </row>
    <row r="228" spans="1:11" s="1" customFormat="1" x14ac:dyDescent="0.2">
      <c r="A228" s="15"/>
      <c r="B228" s="16"/>
      <c r="C228" s="84"/>
      <c r="D228" s="84"/>
      <c r="E228" s="13"/>
      <c r="F228" s="13"/>
      <c r="G228" s="13"/>
      <c r="H228" s="13"/>
      <c r="I228" s="13"/>
      <c r="K228" s="113"/>
    </row>
    <row r="229" spans="1:11" s="1" customFormat="1" x14ac:dyDescent="0.2">
      <c r="A229" s="15"/>
      <c r="B229" s="16"/>
      <c r="C229" s="84"/>
      <c r="D229" s="84"/>
      <c r="E229" s="13"/>
      <c r="F229" s="13"/>
      <c r="G229" s="13"/>
      <c r="H229" s="13"/>
      <c r="I229" s="13"/>
      <c r="K229" s="113"/>
    </row>
    <row r="230" spans="1:11" s="1" customFormat="1" x14ac:dyDescent="0.2">
      <c r="A230" s="15"/>
      <c r="B230" s="16"/>
      <c r="C230" s="84"/>
      <c r="D230" s="84"/>
      <c r="E230" s="13"/>
      <c r="F230" s="13"/>
      <c r="G230" s="13"/>
      <c r="H230" s="13"/>
      <c r="I230" s="13"/>
      <c r="K230" s="113"/>
    </row>
    <row r="231" spans="1:11" s="1" customFormat="1" x14ac:dyDescent="0.2">
      <c r="A231" s="15"/>
      <c r="B231" s="16"/>
      <c r="C231" s="84"/>
      <c r="D231" s="84"/>
      <c r="E231" s="13"/>
      <c r="F231" s="13"/>
      <c r="G231" s="13"/>
      <c r="H231" s="13"/>
      <c r="I231" s="13"/>
      <c r="K231" s="113"/>
    </row>
    <row r="232" spans="1:11" s="1" customFormat="1" x14ac:dyDescent="0.2">
      <c r="A232" s="15"/>
      <c r="B232" s="16"/>
      <c r="C232" s="84"/>
      <c r="D232" s="84"/>
      <c r="E232" s="13"/>
      <c r="F232" s="13"/>
      <c r="G232" s="13"/>
      <c r="H232" s="13"/>
      <c r="I232" s="13"/>
      <c r="K232" s="113"/>
    </row>
    <row r="233" spans="1:11" s="1" customFormat="1" x14ac:dyDescent="0.2">
      <c r="A233" s="15"/>
      <c r="B233" s="16"/>
      <c r="C233" s="84"/>
      <c r="D233" s="84"/>
      <c r="E233" s="13"/>
      <c r="F233" s="13"/>
      <c r="G233" s="13"/>
      <c r="H233" s="13"/>
      <c r="I233" s="13"/>
      <c r="K233" s="113"/>
    </row>
    <row r="234" spans="1:11" s="1" customFormat="1" x14ac:dyDescent="0.2">
      <c r="A234" s="15"/>
      <c r="B234" s="16"/>
      <c r="C234" s="84"/>
      <c r="D234" s="84"/>
      <c r="E234" s="13"/>
      <c r="F234" s="13"/>
      <c r="G234" s="13"/>
      <c r="H234" s="13"/>
      <c r="I234" s="13"/>
      <c r="K234" s="113"/>
    </row>
    <row r="235" spans="1:11" s="1" customFormat="1" x14ac:dyDescent="0.2">
      <c r="A235" s="15"/>
      <c r="B235" s="16"/>
      <c r="C235" s="84"/>
      <c r="D235" s="84"/>
      <c r="E235" s="13"/>
      <c r="F235" s="13"/>
      <c r="G235" s="13"/>
      <c r="H235" s="13"/>
      <c r="I235" s="13"/>
      <c r="K235" s="113"/>
    </row>
    <row r="236" spans="1:11" s="1" customFormat="1" x14ac:dyDescent="0.2">
      <c r="A236" s="15"/>
      <c r="B236" s="16"/>
      <c r="C236" s="84"/>
      <c r="D236" s="84"/>
      <c r="E236" s="13"/>
      <c r="F236" s="13"/>
      <c r="G236" s="13"/>
      <c r="H236" s="13"/>
      <c r="I236" s="13"/>
      <c r="K236" s="113"/>
    </row>
    <row r="237" spans="1:11" s="1" customFormat="1" x14ac:dyDescent="0.2">
      <c r="A237" s="15"/>
      <c r="B237" s="16"/>
      <c r="C237" s="84"/>
      <c r="D237" s="84"/>
      <c r="E237" s="13"/>
      <c r="F237" s="13"/>
      <c r="G237" s="13"/>
      <c r="H237" s="13"/>
      <c r="I237" s="13"/>
      <c r="K237" s="113"/>
    </row>
    <row r="238" spans="1:11" s="1" customFormat="1" x14ac:dyDescent="0.2">
      <c r="A238" s="15"/>
      <c r="B238" s="16"/>
      <c r="C238" s="84"/>
      <c r="D238" s="84"/>
      <c r="E238" s="13"/>
      <c r="F238" s="13"/>
      <c r="G238" s="13"/>
      <c r="H238" s="13"/>
      <c r="I238" s="13"/>
      <c r="K238" s="113"/>
    </row>
    <row r="239" spans="1:11" s="1" customFormat="1" x14ac:dyDescent="0.2">
      <c r="A239" s="15"/>
      <c r="B239" s="16"/>
      <c r="C239" s="84"/>
      <c r="D239" s="84"/>
      <c r="E239" s="13"/>
      <c r="F239" s="13"/>
      <c r="G239" s="13"/>
      <c r="H239" s="13"/>
      <c r="I239" s="13"/>
      <c r="K239" s="113"/>
    </row>
    <row r="240" spans="1:11" s="1" customFormat="1" x14ac:dyDescent="0.2">
      <c r="A240" s="15"/>
      <c r="B240" s="16"/>
      <c r="C240" s="84"/>
      <c r="D240" s="84"/>
      <c r="E240" s="13"/>
      <c r="F240" s="13"/>
      <c r="G240" s="13"/>
      <c r="H240" s="13"/>
      <c r="I240" s="13"/>
      <c r="K240" s="113"/>
    </row>
    <row r="241" spans="1:11" s="1" customFormat="1" x14ac:dyDescent="0.2">
      <c r="A241" s="15"/>
      <c r="B241" s="16"/>
      <c r="C241" s="84"/>
      <c r="D241" s="84"/>
      <c r="E241" s="13"/>
      <c r="F241" s="13"/>
      <c r="G241" s="13"/>
      <c r="H241" s="13"/>
      <c r="I241" s="13"/>
      <c r="K241" s="113"/>
    </row>
    <row r="242" spans="1:11" s="1" customFormat="1" x14ac:dyDescent="0.2">
      <c r="A242" s="15"/>
      <c r="B242" s="16"/>
      <c r="C242" s="84"/>
      <c r="D242" s="84"/>
      <c r="E242" s="13"/>
      <c r="F242" s="13"/>
      <c r="G242" s="13"/>
      <c r="H242" s="13"/>
      <c r="I242" s="13"/>
      <c r="K242" s="113"/>
    </row>
    <row r="243" spans="1:11" s="1" customFormat="1" x14ac:dyDescent="0.2">
      <c r="A243" s="15"/>
      <c r="B243" s="16"/>
      <c r="C243" s="84"/>
      <c r="D243" s="84"/>
      <c r="E243" s="13"/>
      <c r="F243" s="13"/>
      <c r="G243" s="13"/>
      <c r="H243" s="13"/>
      <c r="I243" s="13"/>
      <c r="K243" s="113"/>
    </row>
    <row r="244" spans="1:11" s="1" customFormat="1" x14ac:dyDescent="0.2">
      <c r="A244" s="15"/>
      <c r="B244" s="16"/>
      <c r="C244" s="84"/>
      <c r="D244" s="84"/>
      <c r="E244" s="13"/>
      <c r="F244" s="13"/>
      <c r="G244" s="13"/>
      <c r="H244" s="13"/>
      <c r="I244" s="13"/>
      <c r="K244" s="113"/>
    </row>
    <row r="245" spans="1:11" s="1" customFormat="1" x14ac:dyDescent="0.2">
      <c r="A245" s="15"/>
      <c r="B245" s="16"/>
      <c r="C245" s="84"/>
      <c r="D245" s="84"/>
      <c r="E245" s="13"/>
      <c r="F245" s="13"/>
      <c r="G245" s="13"/>
      <c r="H245" s="13"/>
      <c r="I245" s="13"/>
      <c r="K245" s="113"/>
    </row>
    <row r="246" spans="1:11" s="1" customFormat="1" x14ac:dyDescent="0.2">
      <c r="A246" s="15"/>
      <c r="B246" s="16"/>
      <c r="C246" s="84"/>
      <c r="D246" s="84"/>
      <c r="E246" s="13"/>
      <c r="F246" s="13"/>
      <c r="G246" s="13"/>
      <c r="H246" s="13"/>
      <c r="I246" s="13"/>
      <c r="K246" s="113"/>
    </row>
    <row r="247" spans="1:11" s="1" customFormat="1" x14ac:dyDescent="0.2">
      <c r="A247" s="15"/>
      <c r="B247" s="16"/>
      <c r="C247" s="84"/>
      <c r="D247" s="84"/>
      <c r="E247" s="13"/>
      <c r="F247" s="13"/>
      <c r="G247" s="13"/>
      <c r="H247" s="13"/>
      <c r="I247" s="13"/>
      <c r="K247" s="113"/>
    </row>
  </sheetData>
  <sheetProtection sheet="1" objects="1" scenarios="1" selectLockedCells="1"/>
  <sortState ref="A3:J42">
    <sortCondition ref="A2"/>
  </sortState>
  <mergeCells count="2">
    <mergeCell ref="C46:D46"/>
    <mergeCell ref="A1:B1"/>
  </mergeCells>
  <conditionalFormatting sqref="E2:J30 E34:J39">
    <cfRule type="containsText" dxfId="115" priority="47" operator="containsText" text="Primary">
      <formula>NOT(ISERROR(SEARCH("Primary",E2)))</formula>
    </cfRule>
    <cfRule type="containsText" dxfId="114" priority="48" operator="containsText" text="Secondary">
      <formula>NOT(ISERROR(SEARCH("Secondary",E2)))</formula>
    </cfRule>
    <cfRule type="containsText" dxfId="113" priority="49" operator="containsText" text="Not Offered">
      <formula>NOT(ISERROR(SEARCH("Not Offered",E2)))</formula>
    </cfRule>
  </conditionalFormatting>
  <conditionalFormatting sqref="E2:J30 E34:J39">
    <cfRule type="containsText" dxfId="112" priority="50" operator="containsText" text="Unmet Pre-req">
      <formula>NOT(ISERROR(SEARCH("Unmet Pre-req",E2)))</formula>
    </cfRule>
  </conditionalFormatting>
  <conditionalFormatting sqref="E2:J30 E34:J39">
    <cfRule type="containsText" dxfId="111" priority="46" operator="containsText" text="COMPLETE">
      <formula>NOT(ISERROR(SEARCH("COMPLETE",E2)))</formula>
    </cfRule>
  </conditionalFormatting>
  <conditionalFormatting sqref="E40:J40">
    <cfRule type="containsText" dxfId="110" priority="42" operator="containsText" text="Primary">
      <formula>NOT(ISERROR(SEARCH("Primary",E40)))</formula>
    </cfRule>
    <cfRule type="containsText" dxfId="109" priority="43" operator="containsText" text="Secondary">
      <formula>NOT(ISERROR(SEARCH("Secondary",E40)))</formula>
    </cfRule>
    <cfRule type="containsText" dxfId="108" priority="44" operator="containsText" text="Not Offered">
      <formula>NOT(ISERROR(SEARCH("Not Offered",E40)))</formula>
    </cfRule>
  </conditionalFormatting>
  <conditionalFormatting sqref="E40:J40">
    <cfRule type="containsText" dxfId="107" priority="45" operator="containsText" text="Unmet Pre-req">
      <formula>NOT(ISERROR(SEARCH("Unmet Pre-req",E40)))</formula>
    </cfRule>
  </conditionalFormatting>
  <conditionalFormatting sqref="E40:J40">
    <cfRule type="containsText" dxfId="106" priority="41" operator="containsText" text="COMPLETE">
      <formula>NOT(ISERROR(SEARCH("COMPLETE",E40)))</formula>
    </cfRule>
  </conditionalFormatting>
  <conditionalFormatting sqref="E41:J41">
    <cfRule type="containsText" dxfId="105" priority="37" operator="containsText" text="Primary">
      <formula>NOT(ISERROR(SEARCH("Primary",E41)))</formula>
    </cfRule>
    <cfRule type="containsText" dxfId="104" priority="38" operator="containsText" text="Secondary">
      <formula>NOT(ISERROR(SEARCH("Secondary",E41)))</formula>
    </cfRule>
    <cfRule type="containsText" dxfId="103" priority="39" operator="containsText" text="Not Offered">
      <formula>NOT(ISERROR(SEARCH("Not Offered",E41)))</formula>
    </cfRule>
  </conditionalFormatting>
  <conditionalFormatting sqref="E41:J41">
    <cfRule type="containsText" dxfId="102" priority="40" operator="containsText" text="Unmet Pre-req">
      <formula>NOT(ISERROR(SEARCH("Unmet Pre-req",E41)))</formula>
    </cfRule>
  </conditionalFormatting>
  <conditionalFormatting sqref="E41:J41">
    <cfRule type="containsText" dxfId="101" priority="36" operator="containsText" text="COMPLETE">
      <formula>NOT(ISERROR(SEARCH("COMPLETE",E41)))</formula>
    </cfRule>
  </conditionalFormatting>
  <conditionalFormatting sqref="E42:J42">
    <cfRule type="containsText" dxfId="100" priority="32" operator="containsText" text="Primary">
      <formula>NOT(ISERROR(SEARCH("Primary",E42)))</formula>
    </cfRule>
    <cfRule type="containsText" dxfId="99" priority="33" operator="containsText" text="Secondary">
      <formula>NOT(ISERROR(SEARCH("Secondary",E42)))</formula>
    </cfRule>
    <cfRule type="containsText" dxfId="98" priority="34" operator="containsText" text="Not Offered">
      <formula>NOT(ISERROR(SEARCH("Not Offered",E42)))</formula>
    </cfRule>
  </conditionalFormatting>
  <conditionalFormatting sqref="E42:J42">
    <cfRule type="containsText" dxfId="97" priority="35" operator="containsText" text="Unmet Pre-req">
      <formula>NOT(ISERROR(SEARCH("Unmet Pre-req",E42)))</formula>
    </cfRule>
  </conditionalFormatting>
  <conditionalFormatting sqref="E42:J42">
    <cfRule type="containsText" dxfId="96" priority="31" operator="containsText" text="COMPLETE">
      <formula>NOT(ISERROR(SEARCH("COMPLETE",E42)))</formula>
    </cfRule>
  </conditionalFormatting>
  <conditionalFormatting sqref="E31:J31">
    <cfRule type="containsText" dxfId="95" priority="27" operator="containsText" text="Primary">
      <formula>NOT(ISERROR(SEARCH("Primary",E31)))</formula>
    </cfRule>
    <cfRule type="containsText" dxfId="94" priority="28" operator="containsText" text="Secondary">
      <formula>NOT(ISERROR(SEARCH("Secondary",E31)))</formula>
    </cfRule>
    <cfRule type="containsText" dxfId="93" priority="29" operator="containsText" text="Not Offered">
      <formula>NOT(ISERROR(SEARCH("Not Offered",E31)))</formula>
    </cfRule>
  </conditionalFormatting>
  <conditionalFormatting sqref="E31:J31">
    <cfRule type="containsText" dxfId="92" priority="30" operator="containsText" text="Unmet Pre-req">
      <formula>NOT(ISERROR(SEARCH("Unmet Pre-req",E31)))</formula>
    </cfRule>
  </conditionalFormatting>
  <conditionalFormatting sqref="E31:J31">
    <cfRule type="containsText" dxfId="91" priority="26" operator="containsText" text="COMPLETE">
      <formula>NOT(ISERROR(SEARCH("COMPLETE",E31)))</formula>
    </cfRule>
  </conditionalFormatting>
  <conditionalFormatting sqref="E32:J32">
    <cfRule type="containsText" dxfId="90" priority="22" operator="containsText" text="Primary">
      <formula>NOT(ISERROR(SEARCH("Primary",E32)))</formula>
    </cfRule>
    <cfRule type="containsText" dxfId="89" priority="23" operator="containsText" text="Secondary">
      <formula>NOT(ISERROR(SEARCH("Secondary",E32)))</formula>
    </cfRule>
    <cfRule type="containsText" dxfId="88" priority="24" operator="containsText" text="Not Offered">
      <formula>NOT(ISERROR(SEARCH("Not Offered",E32)))</formula>
    </cfRule>
  </conditionalFormatting>
  <conditionalFormatting sqref="E32:J32">
    <cfRule type="containsText" dxfId="87" priority="25" operator="containsText" text="Unmet Pre-req">
      <formula>NOT(ISERROR(SEARCH("Unmet Pre-req",E32)))</formula>
    </cfRule>
  </conditionalFormatting>
  <conditionalFormatting sqref="E32:J32">
    <cfRule type="containsText" dxfId="86" priority="21" operator="containsText" text="COMPLETE">
      <formula>NOT(ISERROR(SEARCH("COMPLETE",E32)))</formula>
    </cfRule>
  </conditionalFormatting>
  <conditionalFormatting sqref="E33:J33">
    <cfRule type="containsText" dxfId="85" priority="17" operator="containsText" text="Primary">
      <formula>NOT(ISERROR(SEARCH("Primary",E33)))</formula>
    </cfRule>
    <cfRule type="containsText" dxfId="84" priority="18" operator="containsText" text="Secondary">
      <formula>NOT(ISERROR(SEARCH("Secondary",E33)))</formula>
    </cfRule>
    <cfRule type="containsText" dxfId="83" priority="19" operator="containsText" text="Not Offered">
      <formula>NOT(ISERROR(SEARCH("Not Offered",E33)))</formula>
    </cfRule>
  </conditionalFormatting>
  <conditionalFormatting sqref="E33:J33">
    <cfRule type="containsText" dxfId="82" priority="20" operator="containsText" text="Unmet Pre-req">
      <formula>NOT(ISERROR(SEARCH("Unmet Pre-req",E33)))</formula>
    </cfRule>
  </conditionalFormatting>
  <conditionalFormatting sqref="E33:J33">
    <cfRule type="containsText" dxfId="81" priority="16" operator="containsText" text="COMPLETE">
      <formula>NOT(ISERROR(SEARCH("COMPLETE",E33)))</formula>
    </cfRule>
  </conditionalFormatting>
  <conditionalFormatting sqref="E43:J43">
    <cfRule type="containsText" dxfId="80" priority="12" operator="containsText" text="Primary">
      <formula>NOT(ISERROR(SEARCH("Primary",E43)))</formula>
    </cfRule>
    <cfRule type="containsText" dxfId="79" priority="13" operator="containsText" text="Secondary">
      <formula>NOT(ISERROR(SEARCH("Secondary",E43)))</formula>
    </cfRule>
    <cfRule type="containsText" dxfId="78" priority="14" operator="containsText" text="Not Offered">
      <formula>NOT(ISERROR(SEARCH("Not Offered",E43)))</formula>
    </cfRule>
  </conditionalFormatting>
  <conditionalFormatting sqref="E43:J43">
    <cfRule type="containsText" dxfId="77" priority="15" operator="containsText" text="Unmet Pre-req">
      <formula>NOT(ISERROR(SEARCH("Unmet Pre-req",E43)))</formula>
    </cfRule>
  </conditionalFormatting>
  <conditionalFormatting sqref="E43:J43">
    <cfRule type="containsText" dxfId="76" priority="11" operator="containsText" text="COMPLETE">
      <formula>NOT(ISERROR(SEARCH("COMPLETE",E43)))</formula>
    </cfRule>
  </conditionalFormatting>
  <conditionalFormatting sqref="E45:J45">
    <cfRule type="containsText" dxfId="75" priority="7" operator="containsText" text="Primary">
      <formula>NOT(ISERROR(SEARCH("Primary",E45)))</formula>
    </cfRule>
    <cfRule type="containsText" dxfId="74" priority="8" operator="containsText" text="Secondary">
      <formula>NOT(ISERROR(SEARCH("Secondary",E45)))</formula>
    </cfRule>
    <cfRule type="containsText" dxfId="73" priority="9" operator="containsText" text="Not Offered">
      <formula>NOT(ISERROR(SEARCH("Not Offered",E45)))</formula>
    </cfRule>
  </conditionalFormatting>
  <conditionalFormatting sqref="E45:J45">
    <cfRule type="containsText" dxfId="72" priority="10" operator="containsText" text="Unmet Pre-req">
      <formula>NOT(ISERROR(SEARCH("Unmet Pre-req",E45)))</formula>
    </cfRule>
  </conditionalFormatting>
  <conditionalFormatting sqref="E45:J45">
    <cfRule type="containsText" dxfId="71" priority="6" operator="containsText" text="COMPLETE">
      <formula>NOT(ISERROR(SEARCH("COMPLETE",E45)))</formula>
    </cfRule>
  </conditionalFormatting>
  <conditionalFormatting sqref="E44:J44">
    <cfRule type="containsText" dxfId="70" priority="2" operator="containsText" text="Primary">
      <formula>NOT(ISERROR(SEARCH("Primary",E44)))</formula>
    </cfRule>
    <cfRule type="containsText" dxfId="69" priority="3" operator="containsText" text="Secondary">
      <formula>NOT(ISERROR(SEARCH("Secondary",E44)))</formula>
    </cfRule>
    <cfRule type="containsText" dxfId="68" priority="4" operator="containsText" text="Not Offered">
      <formula>NOT(ISERROR(SEARCH("Not Offered",E44)))</formula>
    </cfRule>
  </conditionalFormatting>
  <conditionalFormatting sqref="E44:J44">
    <cfRule type="containsText" dxfId="67" priority="5" operator="containsText" text="Unmet Pre-req">
      <formula>NOT(ISERROR(SEARCH("Unmet Pre-req",E44)))</formula>
    </cfRule>
  </conditionalFormatting>
  <conditionalFormatting sqref="E44:J44">
    <cfRule type="containsText" dxfId="66" priority="1" operator="containsText" text="COMPLETE">
      <formula>NOT(ISERROR(SEARCH("COMPLETE",E44)))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7"/>
  <sheetViews>
    <sheetView workbookViewId="0">
      <selection activeCell="C2" sqref="C2"/>
    </sheetView>
  </sheetViews>
  <sheetFormatPr baseColWidth="10" defaultRowHeight="16" x14ac:dyDescent="0.2"/>
  <cols>
    <col min="1" max="1" width="11" style="2" bestFit="1" customWidth="1"/>
    <col min="2" max="2" width="67" style="3" bestFit="1" customWidth="1"/>
    <col min="3" max="3" width="14.83203125" style="85" bestFit="1" customWidth="1"/>
    <col min="4" max="4" width="10" style="85" bestFit="1" customWidth="1"/>
    <col min="5" max="5" width="16" style="14" bestFit="1" customWidth="1"/>
    <col min="6" max="6" width="19.5" style="14" bestFit="1" customWidth="1"/>
    <col min="7" max="7" width="14.33203125" style="14" bestFit="1" customWidth="1"/>
    <col min="8" max="8" width="17.83203125" style="14" bestFit="1" customWidth="1"/>
    <col min="9" max="9" width="20.33203125" style="14" bestFit="1" customWidth="1"/>
    <col min="10" max="10" width="13.1640625" style="1" hidden="1" customWidth="1"/>
    <col min="11" max="11" width="14.83203125" style="16" hidden="1" customWidth="1"/>
    <col min="12" max="31" width="10.83203125" style="1"/>
  </cols>
  <sheetData>
    <row r="1" spans="1:11" s="4" customFormat="1" ht="25" thickBot="1" x14ac:dyDescent="0.35">
      <c r="A1" s="135" t="s">
        <v>225</v>
      </c>
      <c r="B1" s="136"/>
      <c r="C1" s="83" t="s">
        <v>147</v>
      </c>
      <c r="D1" s="83" t="s">
        <v>189</v>
      </c>
      <c r="E1" s="127" t="s">
        <v>47</v>
      </c>
      <c r="F1" s="127" t="s">
        <v>48</v>
      </c>
      <c r="G1" s="127" t="s">
        <v>49</v>
      </c>
      <c r="H1" s="127" t="s">
        <v>50</v>
      </c>
      <c r="I1" s="127" t="s">
        <v>51</v>
      </c>
      <c r="J1" s="128" t="s">
        <v>94</v>
      </c>
      <c r="K1" s="129" t="s">
        <v>148</v>
      </c>
    </row>
    <row r="2" spans="1:11" s="1" customFormat="1" x14ac:dyDescent="0.2">
      <c r="A2" s="9" t="s">
        <v>54</v>
      </c>
      <c r="B2" s="10" t="str">
        <f>VLOOKUP($A2,Rotation!$C$1:$M$1048575,2,FALSE)</f>
        <v>Information Security Management</v>
      </c>
      <c r="C2" s="115"/>
      <c r="D2" s="122">
        <f>VLOOKUP($A2,Rotation!$C$1:$N$1048575,12,FALSE)</f>
        <v>3</v>
      </c>
      <c r="E2" s="125" t="str">
        <f>IF($C2&lt;&gt;"","COMPLETE",(IF($K2=TRUE,(IF(VLOOKUP($A2,Rotation!$C$1:$M$1048575,4,FALSE)&lt;&gt;0,VLOOKUP($A2,Rotation!$C$1:$M$1048575,4,FALSE),"")),"Unmet Pre-req")))</f>
        <v>Unmet Pre-req</v>
      </c>
      <c r="F2" s="125" t="str">
        <f>IF($C2&lt;&gt;"","COMPLETE",(IF($K2=TRUE,(IF(VLOOKUP($A2,Rotation!$C$1:$M$1048575,4,FALSE)&lt;&gt;0,VLOOKUP($A2,Rotation!$C$1:$M$1048575,5,FALSE),"")),"Unmet Pre-req")))</f>
        <v>Unmet Pre-req</v>
      </c>
      <c r="G2" s="125" t="str">
        <f>IF($C2&lt;&gt;"","COMPLETE",(IF($K2=TRUE,(IF(VLOOKUP($A2,Rotation!$C$1:$M$1048575,4,FALSE)&lt;&gt;0,VLOOKUP($A2,Rotation!$C$1:$M$1048575,6,FALSE),"")),"Unmet Pre-req")))</f>
        <v>Unmet Pre-req</v>
      </c>
      <c r="H2" s="125" t="str">
        <f>IF($C2&lt;&gt;"","COMPLETE",(IF($K2=TRUE,(IF(VLOOKUP($A2,Rotation!$C$1:$M$1048575,4,FALSE)&lt;&gt;0,VLOOKUP($A2,Rotation!$C$1:$M$1048575,7,FALSE),"")),"Unmet Pre-req")))</f>
        <v>Unmet Pre-req</v>
      </c>
      <c r="I2" s="125" t="str">
        <f>IF($C2&lt;&gt;"","COMPLETE",(IF($K2=TRUE,(IF(VLOOKUP($A2,Rotation!$C$1:$M$1048575,4,FALSE)&lt;&gt;0,VLOOKUP($A2,Rotation!$C$1:$M$1048575,8,FALSE),"")),"Unmet Pre-req")))</f>
        <v>Unmet Pre-req</v>
      </c>
      <c r="J2" s="125" t="str">
        <f>IF($C2&lt;&gt;"","COMPLETE",(IF($K2=TRUE,(IF(VLOOKUP($A2,Rotation!$C$1:$M$1048575,4,FALSE)&lt;&gt;0,VLOOKUP($A2,Rotation!$C$1:$M$1048575,9,FALSE),"")),"Unmet Pre-req")))</f>
        <v>Unmet Pre-req</v>
      </c>
      <c r="K2" s="126" t="b">
        <f>IF(IF(VLOOKUP($A2,Rotation!$C$1:$M$1048575,10,FALSE)&lt;&gt;"",VLOOKUP($A2,Rotation!$C$1:$M$1048575,10,FALSE),FALSE)=FALSE,TRUE,IF(VLOOKUP(IF(VLOOKUP($A2,Rotation!$C$1:$M$1048575,10,FALSE)&lt;&gt;"",VLOOKUP($A2,Rotation!$C$1:$M$1048575,10,FALSE),FALSE),$A$1:$C$1048558,3)&lt;&gt;"",TRUE,FALSE))</f>
        <v>0</v>
      </c>
    </row>
    <row r="3" spans="1:11" s="1" customFormat="1" x14ac:dyDescent="0.2">
      <c r="A3" s="7" t="s">
        <v>55</v>
      </c>
      <c r="B3" s="10" t="str">
        <f>VLOOKUP($A3,Rotation!$C$1:$M$1048575,2,FALSE)</f>
        <v>Networking I</v>
      </c>
      <c r="C3" s="116"/>
      <c r="D3" s="122">
        <f>VLOOKUP($A3,Rotation!$C$1:$N$1048575,12,FALSE)</f>
        <v>3</v>
      </c>
      <c r="E3" s="12" t="str">
        <f>IF($C3&lt;&gt;"","COMPLETE",(IF($K3=TRUE,(IF(VLOOKUP($A3,Rotation!$C$1:$M$1048575,4,FALSE)&lt;&gt;0,VLOOKUP($A3,Rotation!$C$1:$M$1048575,4,FALSE),"")),"Unmet Pre-req")))</f>
        <v>Unmet Pre-req</v>
      </c>
      <c r="F3" s="12" t="str">
        <f>IF($C3&lt;&gt;"","COMPLETE",(IF($K3=TRUE,(IF(VLOOKUP($A3,Rotation!$C$1:$M$1048575,4,FALSE)&lt;&gt;0,VLOOKUP($A3,Rotation!$C$1:$M$1048575,5,FALSE),"")),"Unmet Pre-req")))</f>
        <v>Unmet Pre-req</v>
      </c>
      <c r="G3" s="12" t="str">
        <f>IF($C3&lt;&gt;"","COMPLETE",(IF($K3=TRUE,(IF(VLOOKUP($A3,Rotation!$C$1:$M$1048575,4,FALSE)&lt;&gt;0,VLOOKUP($A3,Rotation!$C$1:$M$1048575,6,FALSE),"")),"Unmet Pre-req")))</f>
        <v>Unmet Pre-req</v>
      </c>
      <c r="H3" s="12" t="str">
        <f>IF($C3&lt;&gt;"","COMPLETE",(IF($K3=TRUE,(IF(VLOOKUP($A3,Rotation!$C$1:$M$1048575,4,FALSE)&lt;&gt;0,VLOOKUP($A3,Rotation!$C$1:$M$1048575,7,FALSE),"")),"Unmet Pre-req")))</f>
        <v>Unmet Pre-req</v>
      </c>
      <c r="I3" s="12" t="str">
        <f>IF($C3&lt;&gt;"","COMPLETE",(IF($K3=TRUE,(IF(VLOOKUP($A3,Rotation!$C$1:$M$1048575,4,FALSE)&lt;&gt;0,VLOOKUP($A3,Rotation!$C$1:$M$1048575,8,FALSE),"")),"Unmet Pre-req")))</f>
        <v>Unmet Pre-req</v>
      </c>
      <c r="J3" s="12" t="str">
        <f>IF($C3&lt;&gt;"","COMPLETE",(IF($K3=TRUE,(IF(VLOOKUP($A3,Rotation!$C$1:$M$1048575,4,FALSE)&lt;&gt;0,VLOOKUP($A3,Rotation!$C$1:$M$1048575,9,FALSE),"")),"Unmet Pre-req")))</f>
        <v>Unmet Pre-req</v>
      </c>
      <c r="K3" s="17" t="b">
        <f>IF(IF(VLOOKUP($A3,Rotation!$C$1:$M$1048575,10,FALSE)&lt;&gt;"",VLOOKUP($A3,Rotation!$C$1:$M$1048575,10,FALSE),FALSE)=FALSE,TRUE,IF(VLOOKUP(IF(VLOOKUP($A3,Rotation!$C$1:$M$1048575,10,FALSE)&lt;&gt;"",VLOOKUP($A3,Rotation!$C$1:$M$1048575,10,FALSE),FALSE),$A$1:$C$1048558,3)&lt;&gt;"",TRUE,FALSE))</f>
        <v>0</v>
      </c>
    </row>
    <row r="4" spans="1:11" s="1" customFormat="1" x14ac:dyDescent="0.2">
      <c r="A4" s="7" t="s">
        <v>56</v>
      </c>
      <c r="B4" s="10" t="str">
        <f>VLOOKUP($A4,Rotation!$C$1:$M$1048575,2,FALSE)</f>
        <v>Networking II</v>
      </c>
      <c r="C4" s="116"/>
      <c r="D4" s="122">
        <f>VLOOKUP($A4,Rotation!$C$1:$N$1048575,12,FALSE)</f>
        <v>3</v>
      </c>
      <c r="E4" s="12" t="str">
        <f>IF($C4&lt;&gt;"","COMPLETE",(IF($K4=TRUE,(IF(VLOOKUP($A4,Rotation!$C$1:$M$1048575,4,FALSE)&lt;&gt;0,VLOOKUP($A4,Rotation!$C$1:$M$1048575,4,FALSE),"")),"Unmet Pre-req")))</f>
        <v>Unmet Pre-req</v>
      </c>
      <c r="F4" s="12" t="str">
        <f>IF($C4&lt;&gt;"","COMPLETE",(IF($K4=TRUE,(IF(VLOOKUP($A4,Rotation!$C$1:$M$1048575,4,FALSE)&lt;&gt;0,VLOOKUP($A4,Rotation!$C$1:$M$1048575,5,FALSE),"")),"Unmet Pre-req")))</f>
        <v>Unmet Pre-req</v>
      </c>
      <c r="G4" s="12" t="str">
        <f>IF($C4&lt;&gt;"","COMPLETE",(IF($K4=TRUE,(IF(VLOOKUP($A4,Rotation!$C$1:$M$1048575,4,FALSE)&lt;&gt;0,VLOOKUP($A4,Rotation!$C$1:$M$1048575,6,FALSE),"")),"Unmet Pre-req")))</f>
        <v>Unmet Pre-req</v>
      </c>
      <c r="H4" s="12" t="str">
        <f>IF($C4&lt;&gt;"","COMPLETE",(IF($K4=TRUE,(IF(VLOOKUP($A4,Rotation!$C$1:$M$1048575,4,FALSE)&lt;&gt;0,VLOOKUP($A4,Rotation!$C$1:$M$1048575,7,FALSE),"")),"Unmet Pre-req")))</f>
        <v>Unmet Pre-req</v>
      </c>
      <c r="I4" s="12" t="str">
        <f>IF($C4&lt;&gt;"","COMPLETE",(IF($K4=TRUE,(IF(VLOOKUP($A4,Rotation!$C$1:$M$1048575,4,FALSE)&lt;&gt;0,VLOOKUP($A4,Rotation!$C$1:$M$1048575,8,FALSE),"")),"Unmet Pre-req")))</f>
        <v>Unmet Pre-req</v>
      </c>
      <c r="J4" s="12" t="str">
        <f>IF($C4&lt;&gt;"","COMPLETE",(IF($K4=TRUE,(IF(VLOOKUP($A4,Rotation!$C$1:$M$1048575,4,FALSE)&lt;&gt;0,VLOOKUP($A4,Rotation!$C$1:$M$1048575,9,FALSE),"")),"Unmet Pre-req")))</f>
        <v>Unmet Pre-req</v>
      </c>
      <c r="K4" s="17" t="b">
        <f>IF(IF(VLOOKUP($A4,Rotation!$C$1:$M$1048575,10,FALSE)&lt;&gt;"",VLOOKUP($A4,Rotation!$C$1:$M$1048575,10,FALSE),FALSE)=FALSE,TRUE,IF(VLOOKUP(IF(VLOOKUP($A4,Rotation!$C$1:$M$1048575,10,FALSE)&lt;&gt;"",VLOOKUP($A4,Rotation!$C$1:$M$1048575,10,FALSE),FALSE),$A$1:$C$1048558,3)&lt;&gt;"",TRUE,FALSE))</f>
        <v>0</v>
      </c>
    </row>
    <row r="5" spans="1:11" s="1" customFormat="1" x14ac:dyDescent="0.2">
      <c r="A5" s="7" t="s">
        <v>57</v>
      </c>
      <c r="B5" s="10" t="str">
        <f>VLOOKUP($A5,Rotation!$C$1:$M$1048575,2,FALSE)</f>
        <v>Routing and Switching</v>
      </c>
      <c r="C5" s="116"/>
      <c r="D5" s="122">
        <f>VLOOKUP($A5,Rotation!$C$1:$N$1048575,12,FALSE)</f>
        <v>5</v>
      </c>
      <c r="E5" s="12" t="str">
        <f>IF($C5&lt;&gt;"","COMPLETE",(IF($K5=TRUE,(IF(VLOOKUP($A5,Rotation!$C$1:$M$1048575,4,FALSE)&lt;&gt;0,VLOOKUP($A5,Rotation!$C$1:$M$1048575,4,FALSE),"")),"Unmet Pre-req")))</f>
        <v>Unmet Pre-req</v>
      </c>
      <c r="F5" s="12" t="str">
        <f>IF($C5&lt;&gt;"","COMPLETE",(IF($K5=TRUE,(IF(VLOOKUP($A5,Rotation!$C$1:$M$1048575,4,FALSE)&lt;&gt;0,VLOOKUP($A5,Rotation!$C$1:$M$1048575,5,FALSE),"")),"Unmet Pre-req")))</f>
        <v>Unmet Pre-req</v>
      </c>
      <c r="G5" s="12" t="str">
        <f>IF($C5&lt;&gt;"","COMPLETE",(IF($K5=TRUE,(IF(VLOOKUP($A5,Rotation!$C$1:$M$1048575,4,FALSE)&lt;&gt;0,VLOOKUP($A5,Rotation!$C$1:$M$1048575,6,FALSE),"")),"Unmet Pre-req")))</f>
        <v>Unmet Pre-req</v>
      </c>
      <c r="H5" s="12" t="str">
        <f>IF($C5&lt;&gt;"","COMPLETE",(IF($K5=TRUE,(IF(VLOOKUP($A5,Rotation!$C$1:$M$1048575,4,FALSE)&lt;&gt;0,VLOOKUP($A5,Rotation!$C$1:$M$1048575,7,FALSE),"")),"Unmet Pre-req")))</f>
        <v>Unmet Pre-req</v>
      </c>
      <c r="I5" s="12" t="str">
        <f>IF($C5&lt;&gt;"","COMPLETE",(IF($K5=TRUE,(IF(VLOOKUP($A5,Rotation!$C$1:$M$1048575,4,FALSE)&lt;&gt;0,VLOOKUP($A5,Rotation!$C$1:$M$1048575,8,FALSE),"")),"Unmet Pre-req")))</f>
        <v>Unmet Pre-req</v>
      </c>
      <c r="J5" s="12" t="str">
        <f>IF($C5&lt;&gt;"","COMPLETE",(IF($K5=TRUE,(IF(VLOOKUP($A5,Rotation!$C$1:$M$1048575,4,FALSE)&lt;&gt;0,VLOOKUP($A5,Rotation!$C$1:$M$1048575,9,FALSE),"")),"Unmet Pre-req")))</f>
        <v>Unmet Pre-req</v>
      </c>
      <c r="K5" s="17" t="b">
        <f>IF(IF(VLOOKUP($A5,Rotation!$C$1:$M$1048575,10,FALSE)&lt;&gt;"",VLOOKUP($A5,Rotation!$C$1:$M$1048575,10,FALSE),FALSE)=FALSE,TRUE,IF(VLOOKUP(IF(VLOOKUP($A5,Rotation!$C$1:$M$1048575,10,FALSE)&lt;&gt;"",VLOOKUP($A5,Rotation!$C$1:$M$1048575,10,FALSE),FALSE),$A$1:$C$1048558,3)&lt;&gt;"",TRUE,FALSE))</f>
        <v>0</v>
      </c>
    </row>
    <row r="6" spans="1:11" s="1" customFormat="1" x14ac:dyDescent="0.2">
      <c r="A6" s="7" t="s">
        <v>184</v>
      </c>
      <c r="B6" s="10" t="str">
        <f>VLOOKUP($A6,Rotation!$C$1:$M$1048575,2,FALSE)</f>
        <v>Introduction to Computers</v>
      </c>
      <c r="C6" s="116"/>
      <c r="D6" s="122">
        <f>VLOOKUP($A6,Rotation!$C$1:$N$1048575,12,FALSE)</f>
        <v>3</v>
      </c>
      <c r="E6" s="12" t="str">
        <f>IF($C6&lt;&gt;"","COMPLETE",(IF($K6=TRUE,(IF(VLOOKUP($A6,Rotation!$C$1:$M$1048575,4,FALSE)&lt;&gt;0,VLOOKUP($A6,Rotation!$C$1:$M$1048575,4,FALSE),"")),"Unmet Pre-req")))</f>
        <v>Primary</v>
      </c>
      <c r="F6" s="12" t="str">
        <f>IF($C6&lt;&gt;"","COMPLETE",(IF($K6=TRUE,(IF(VLOOKUP($A6,Rotation!$C$1:$M$1048575,4,FALSE)&lt;&gt;0,VLOOKUP($A6,Rotation!$C$1:$M$1048575,5,FALSE),"")),"Unmet Pre-req")))</f>
        <v>Secondary</v>
      </c>
      <c r="G6" s="12" t="str">
        <f>IF($C6&lt;&gt;"","COMPLETE",(IF($K6=TRUE,(IF(VLOOKUP($A6,Rotation!$C$1:$M$1048575,4,FALSE)&lt;&gt;0,VLOOKUP($A6,Rotation!$C$1:$M$1048575,6,FALSE),"")),"Unmet Pre-req")))</f>
        <v>Primary</v>
      </c>
      <c r="H6" s="12" t="str">
        <f>IF($C6&lt;&gt;"","COMPLETE",(IF($K6=TRUE,(IF(VLOOKUP($A6,Rotation!$C$1:$M$1048575,4,FALSE)&lt;&gt;0,VLOOKUP($A6,Rotation!$C$1:$M$1048575,7,FALSE),"")),"Unmet Pre-req")))</f>
        <v>Secondary</v>
      </c>
      <c r="I6" s="12" t="str">
        <f>IF($C6&lt;&gt;"","COMPLETE",(IF($K6=TRUE,(IF(VLOOKUP($A6,Rotation!$C$1:$M$1048575,4,FALSE)&lt;&gt;0,VLOOKUP($A6,Rotation!$C$1:$M$1048575,8,FALSE),"")),"Unmet Pre-req")))</f>
        <v>Secondary</v>
      </c>
      <c r="J6" s="12" t="str">
        <f>IF($C6&lt;&gt;"","COMPLETE",(IF($K6=TRUE,(IF(VLOOKUP($A6,Rotation!$C$1:$M$1048575,4,FALSE)&lt;&gt;0,VLOOKUP($A6,Rotation!$C$1:$M$1048575,9,FALSE),"")),"Unmet Pre-req")))</f>
        <v>Not Offered</v>
      </c>
      <c r="K6" s="17" t="b">
        <f>IF(IF(VLOOKUP($A6,Rotation!$C$1:$M$1048575,10,FALSE)&lt;&gt;"",VLOOKUP($A6,Rotation!$C$1:$M$1048575,10,FALSE),FALSE)=FALSE,TRUE,IF(VLOOKUP(IF(VLOOKUP($A6,Rotation!$C$1:$M$1048575,10,FALSE)&lt;&gt;"",VLOOKUP($A6,Rotation!$C$1:$M$1048575,10,FALSE),FALSE),$A$1:$C$1048558,3)&lt;&gt;"",TRUE,FALSE))</f>
        <v>1</v>
      </c>
    </row>
    <row r="7" spans="1:11" s="1" customFormat="1" x14ac:dyDescent="0.2">
      <c r="A7" s="7" t="s">
        <v>72</v>
      </c>
      <c r="B7" s="10" t="str">
        <f>VLOOKUP($A7,Rotation!$C$1:$M$1048575,2,FALSE)</f>
        <v>Computer Science I</v>
      </c>
      <c r="C7" s="116"/>
      <c r="D7" s="122">
        <f>VLOOKUP($A7,Rotation!$C$1:$N$1048575,12,FALSE)</f>
        <v>3</v>
      </c>
      <c r="E7" s="12" t="str">
        <f>IF($C7&lt;&gt;"","COMPLETE",(IF($K7=TRUE,(IF(VLOOKUP($A7,Rotation!$C$1:$M$1048575,4,FALSE)&lt;&gt;0,VLOOKUP($A7,Rotation!$C$1:$M$1048575,4,FALSE),"")),"Unmet Pre-req")))</f>
        <v>Primary</v>
      </c>
      <c r="F7" s="12" t="str">
        <f>IF($C7&lt;&gt;"","COMPLETE",(IF($K7=TRUE,(IF(VLOOKUP($A7,Rotation!$C$1:$M$1048575,4,FALSE)&lt;&gt;0,VLOOKUP($A7,Rotation!$C$1:$M$1048575,5,FALSE),"")),"Unmet Pre-req")))</f>
        <v>Secondary</v>
      </c>
      <c r="G7" s="12" t="str">
        <f>IF($C7&lt;&gt;"","COMPLETE",(IF($K7=TRUE,(IF(VLOOKUP($A7,Rotation!$C$1:$M$1048575,4,FALSE)&lt;&gt;0,VLOOKUP($A7,Rotation!$C$1:$M$1048575,6,FALSE),"")),"Unmet Pre-req")))</f>
        <v>Primary</v>
      </c>
      <c r="H7" s="12" t="str">
        <f>IF($C7&lt;&gt;"","COMPLETE",(IF($K7=TRUE,(IF(VLOOKUP($A7,Rotation!$C$1:$M$1048575,4,FALSE)&lt;&gt;0,VLOOKUP($A7,Rotation!$C$1:$M$1048575,7,FALSE),"")),"Unmet Pre-req")))</f>
        <v>Secondary</v>
      </c>
      <c r="I7" s="12" t="str">
        <f>IF($C7&lt;&gt;"","COMPLETE",(IF($K7=TRUE,(IF(VLOOKUP($A7,Rotation!$C$1:$M$1048575,4,FALSE)&lt;&gt;0,VLOOKUP($A7,Rotation!$C$1:$M$1048575,8,FALSE),"")),"Unmet Pre-req")))</f>
        <v>Secondary</v>
      </c>
      <c r="J7" s="12" t="str">
        <f>IF($C7&lt;&gt;"","COMPLETE",(IF($K7=TRUE,(IF(VLOOKUP($A7,Rotation!$C$1:$M$1048575,4,FALSE)&lt;&gt;0,VLOOKUP($A7,Rotation!$C$1:$M$1048575,9,FALSE),"")),"Unmet Pre-req")))</f>
        <v>Not Offered</v>
      </c>
      <c r="K7" s="17" t="b">
        <f>IF(IF(VLOOKUP($A7,Rotation!$C$1:$M$1048575,10,FALSE)&lt;&gt;"",VLOOKUP($A7,Rotation!$C$1:$M$1048575,10,FALSE),FALSE)=FALSE,TRUE,IF(VLOOKUP(IF(VLOOKUP($A7,Rotation!$C$1:$M$1048575,10,FALSE)&lt;&gt;"",VLOOKUP($A7,Rotation!$C$1:$M$1048575,10,FALSE),FALSE),$A$1:$C$1048558,3)&lt;&gt;"",TRUE,FALSE))</f>
        <v>1</v>
      </c>
    </row>
    <row r="8" spans="1:11" s="1" customFormat="1" x14ac:dyDescent="0.2">
      <c r="A8" s="7" t="s">
        <v>64</v>
      </c>
      <c r="B8" s="10" t="str">
        <f>VLOOKUP($A8,Rotation!$C$1:$M$1048575,2,FALSE)</f>
        <v>Information Security Fundamentals</v>
      </c>
      <c r="C8" s="116"/>
      <c r="D8" s="122">
        <f>VLOOKUP($A8,Rotation!$C$1:$N$1048575,12,FALSE)</f>
        <v>3</v>
      </c>
      <c r="E8" s="12" t="str">
        <f>IF($C8&lt;&gt;"","COMPLETE",(IF($K8=TRUE,(IF(VLOOKUP($A8,Rotation!$C$1:$M$1048575,4,FALSE)&lt;&gt;0,VLOOKUP($A8,Rotation!$C$1:$M$1048575,4,FALSE),"")),"Unmet Pre-req")))</f>
        <v>Secondary</v>
      </c>
      <c r="F8" s="12" t="str">
        <f>IF($C8&lt;&gt;"","COMPLETE",(IF($K8=TRUE,(IF(VLOOKUP($A8,Rotation!$C$1:$M$1048575,4,FALSE)&lt;&gt;0,VLOOKUP($A8,Rotation!$C$1:$M$1048575,5,FALSE),"")),"Unmet Pre-req")))</f>
        <v>Primary</v>
      </c>
      <c r="G8" s="12" t="str">
        <f>IF($C8&lt;&gt;"","COMPLETE",(IF($K8=TRUE,(IF(VLOOKUP($A8,Rotation!$C$1:$M$1048575,4,FALSE)&lt;&gt;0,VLOOKUP($A8,Rotation!$C$1:$M$1048575,6,FALSE),"")),"Unmet Pre-req")))</f>
        <v>Primary</v>
      </c>
      <c r="H8" s="12" t="str">
        <f>IF($C8&lt;&gt;"","COMPLETE",(IF($K8=TRUE,(IF(VLOOKUP($A8,Rotation!$C$1:$M$1048575,4,FALSE)&lt;&gt;0,VLOOKUP($A8,Rotation!$C$1:$M$1048575,7,FALSE),"")),"Unmet Pre-req")))</f>
        <v>Primary</v>
      </c>
      <c r="I8" s="12" t="str">
        <f>IF($C8&lt;&gt;"","COMPLETE",(IF($K8=TRUE,(IF(VLOOKUP($A8,Rotation!$C$1:$M$1048575,4,FALSE)&lt;&gt;0,VLOOKUP($A8,Rotation!$C$1:$M$1048575,8,FALSE),"")),"Unmet Pre-req")))</f>
        <v>Secondary</v>
      </c>
      <c r="J8" s="12" t="str">
        <f>IF($C8&lt;&gt;"","COMPLETE",(IF($K8=TRUE,(IF(VLOOKUP($A8,Rotation!$C$1:$M$1048575,4,FALSE)&lt;&gt;0,VLOOKUP($A8,Rotation!$C$1:$M$1048575,9,FALSE),"")),"Unmet Pre-req")))</f>
        <v>Not Offered</v>
      </c>
      <c r="K8" s="17" t="b">
        <f>IF(IF(VLOOKUP($A8,Rotation!$C$1:$M$1048575,10,FALSE)&lt;&gt;"",VLOOKUP($A8,Rotation!$C$1:$M$1048575,10,FALSE),FALSE)=FALSE,TRUE,IF(VLOOKUP(IF(VLOOKUP($A8,Rotation!$C$1:$M$1048575,10,FALSE)&lt;&gt;"",VLOOKUP($A8,Rotation!$C$1:$M$1048575,10,FALSE),FALSE),$A$1:$C$1048558,3)&lt;&gt;"",TRUE,FALSE))</f>
        <v>1</v>
      </c>
    </row>
    <row r="9" spans="1:11" s="1" customFormat="1" x14ac:dyDescent="0.2">
      <c r="A9" s="7" t="s">
        <v>65</v>
      </c>
      <c r="B9" s="10" t="str">
        <f>VLOOKUP($A9,Rotation!$C$1:$M$1048575,2,FALSE)</f>
        <v>Computer Science II</v>
      </c>
      <c r="C9" s="116"/>
      <c r="D9" s="122">
        <f>VLOOKUP($A9,Rotation!$C$1:$N$1048575,12,FALSE)</f>
        <v>3</v>
      </c>
      <c r="E9" s="12" t="str">
        <f>IF($C9&lt;&gt;"","COMPLETE",(IF($K9=TRUE,(IF(VLOOKUP($A9,Rotation!$C$1:$M$1048575,4,FALSE)&lt;&gt;0,VLOOKUP($A9,Rotation!$C$1:$M$1048575,4,FALSE),"")),"Unmet Pre-req")))</f>
        <v>Unmet Pre-req</v>
      </c>
      <c r="F9" s="12" t="str">
        <f>IF($C9&lt;&gt;"","COMPLETE",(IF($K9=TRUE,(IF(VLOOKUP($A9,Rotation!$C$1:$M$1048575,4,FALSE)&lt;&gt;0,VLOOKUP($A9,Rotation!$C$1:$M$1048575,5,FALSE),"")),"Unmet Pre-req")))</f>
        <v>Unmet Pre-req</v>
      </c>
      <c r="G9" s="12" t="str">
        <f>IF($C9&lt;&gt;"","COMPLETE",(IF($K9=TRUE,(IF(VLOOKUP($A9,Rotation!$C$1:$M$1048575,4,FALSE)&lt;&gt;0,VLOOKUP($A9,Rotation!$C$1:$M$1048575,6,FALSE),"")),"Unmet Pre-req")))</f>
        <v>Unmet Pre-req</v>
      </c>
      <c r="H9" s="12" t="str">
        <f>IF($C9&lt;&gt;"","COMPLETE",(IF($K9=TRUE,(IF(VLOOKUP($A9,Rotation!$C$1:$M$1048575,4,FALSE)&lt;&gt;0,VLOOKUP($A9,Rotation!$C$1:$M$1048575,7,FALSE),"")),"Unmet Pre-req")))</f>
        <v>Unmet Pre-req</v>
      </c>
      <c r="I9" s="12" t="str">
        <f>IF($C9&lt;&gt;"","COMPLETE",(IF($K9=TRUE,(IF(VLOOKUP($A9,Rotation!$C$1:$M$1048575,4,FALSE)&lt;&gt;0,VLOOKUP($A9,Rotation!$C$1:$M$1048575,8,FALSE),"")),"Unmet Pre-req")))</f>
        <v>Unmet Pre-req</v>
      </c>
      <c r="J9" s="12" t="str">
        <f>IF($C9&lt;&gt;"","COMPLETE",(IF($K9=TRUE,(IF(VLOOKUP($A9,Rotation!$C$1:$M$1048575,4,FALSE)&lt;&gt;0,VLOOKUP($A9,Rotation!$C$1:$M$1048575,9,FALSE),"")),"Unmet Pre-req")))</f>
        <v>Unmet Pre-req</v>
      </c>
      <c r="K9" s="17" t="b">
        <f>IF(IF(VLOOKUP($A9,Rotation!$C$1:$M$1048575,10,FALSE)&lt;&gt;"",VLOOKUP($A9,Rotation!$C$1:$M$1048575,10,FALSE),FALSE)=FALSE,TRUE,IF(VLOOKUP(IF(VLOOKUP($A9,Rotation!$C$1:$M$1048575,10,FALSE)&lt;&gt;"",VLOOKUP($A9,Rotation!$C$1:$M$1048575,10,FALSE),FALSE),$A$1:$C$1048558,3)&lt;&gt;"",TRUE,FALSE))</f>
        <v>0</v>
      </c>
    </row>
    <row r="10" spans="1:11" s="1" customFormat="1" x14ac:dyDescent="0.2">
      <c r="A10" s="7" t="s">
        <v>66</v>
      </c>
      <c r="B10" s="10" t="str">
        <f>VLOOKUP($A10,Rotation!$C$1:$M$1048575,2,FALSE)</f>
        <v>Operating Environments</v>
      </c>
      <c r="C10" s="116"/>
      <c r="D10" s="122">
        <f>VLOOKUP($A10,Rotation!$C$1:$N$1048575,12,FALSE)</f>
        <v>3</v>
      </c>
      <c r="E10" s="12" t="str">
        <f>IF($C10&lt;&gt;"","COMPLETE",(IF($K10=TRUE,(IF(VLOOKUP($A10,Rotation!$C$1:$M$1048575,4,FALSE)&lt;&gt;0,VLOOKUP($A10,Rotation!$C$1:$M$1048575,4,FALSE),"")),"Unmet Pre-req")))</f>
        <v>Secondary</v>
      </c>
      <c r="F10" s="12" t="str">
        <f>IF($C10&lt;&gt;"","COMPLETE",(IF($K10=TRUE,(IF(VLOOKUP($A10,Rotation!$C$1:$M$1048575,4,FALSE)&lt;&gt;0,VLOOKUP($A10,Rotation!$C$1:$M$1048575,5,FALSE),"")),"Unmet Pre-req")))</f>
        <v>Secondary</v>
      </c>
      <c r="G10" s="12" t="str">
        <f>IF($C10&lt;&gt;"","COMPLETE",(IF($K10=TRUE,(IF(VLOOKUP($A10,Rotation!$C$1:$M$1048575,4,FALSE)&lt;&gt;0,VLOOKUP($A10,Rotation!$C$1:$M$1048575,6,FALSE),"")),"Unmet Pre-req")))</f>
        <v>Secondary</v>
      </c>
      <c r="H10" s="12" t="str">
        <f>IF($C10&lt;&gt;"","COMPLETE",(IF($K10=TRUE,(IF(VLOOKUP($A10,Rotation!$C$1:$M$1048575,4,FALSE)&lt;&gt;0,VLOOKUP($A10,Rotation!$C$1:$M$1048575,7,FALSE),"")),"Unmet Pre-req")))</f>
        <v>Secondary</v>
      </c>
      <c r="I10" s="12" t="str">
        <f>IF($C10&lt;&gt;"","COMPLETE",(IF($K10=TRUE,(IF(VLOOKUP($A10,Rotation!$C$1:$M$1048575,4,FALSE)&lt;&gt;0,VLOOKUP($A10,Rotation!$C$1:$M$1048575,8,FALSE),"")),"Unmet Pre-req")))</f>
        <v>Not Offered</v>
      </c>
      <c r="J10" s="12" t="str">
        <f>IF($C10&lt;&gt;"","COMPLETE",(IF($K10=TRUE,(IF(VLOOKUP($A10,Rotation!$C$1:$M$1048575,4,FALSE)&lt;&gt;0,VLOOKUP($A10,Rotation!$C$1:$M$1048575,9,FALSE),"")),"Unmet Pre-req")))</f>
        <v>Not Offered</v>
      </c>
      <c r="K10" s="17" t="b">
        <f>IF(IF(VLOOKUP($A10,Rotation!$C$1:$M$1048575,10,FALSE)&lt;&gt;"",VLOOKUP($A10,Rotation!$C$1:$M$1048575,10,FALSE),FALSE)=FALSE,TRUE,IF(VLOOKUP(IF(VLOOKUP($A10,Rotation!$C$1:$M$1048575,10,FALSE)&lt;&gt;"",VLOOKUP($A10,Rotation!$C$1:$M$1048575,10,FALSE),FALSE),$A$1:$C$1048558,3)&lt;&gt;"",TRUE,FALSE))</f>
        <v>1</v>
      </c>
    </row>
    <row r="11" spans="1:11" s="1" customFormat="1" x14ac:dyDescent="0.2">
      <c r="A11" s="7" t="s">
        <v>67</v>
      </c>
      <c r="B11" s="10" t="str">
        <f>VLOOKUP($A11,Rotation!$C$1:$M$1048575,2,FALSE)</f>
        <v>Computer Hardware, Virtualization, and Data Communication</v>
      </c>
      <c r="C11" s="116"/>
      <c r="D11" s="122">
        <f>VLOOKUP($A11,Rotation!$C$1:$N$1048575,12,FALSE)</f>
        <v>3</v>
      </c>
      <c r="E11" s="12" t="str">
        <f>IF($C11&lt;&gt;"","COMPLETE",(IF($K11=TRUE,(IF(VLOOKUP($A11,Rotation!$C$1:$M$1048575,4,FALSE)&lt;&gt;0,VLOOKUP($A11,Rotation!$C$1:$M$1048575,4,FALSE),"")),"Unmet Pre-req")))</f>
        <v>Secondary</v>
      </c>
      <c r="F11" s="12" t="str">
        <f>IF($C11&lt;&gt;"","COMPLETE",(IF($K11=TRUE,(IF(VLOOKUP($A11,Rotation!$C$1:$M$1048575,4,FALSE)&lt;&gt;0,VLOOKUP($A11,Rotation!$C$1:$M$1048575,5,FALSE),"")),"Unmet Pre-req")))</f>
        <v>Primary</v>
      </c>
      <c r="G11" s="12" t="str">
        <f>IF($C11&lt;&gt;"","COMPLETE",(IF($K11=TRUE,(IF(VLOOKUP($A11,Rotation!$C$1:$M$1048575,4,FALSE)&lt;&gt;0,VLOOKUP($A11,Rotation!$C$1:$M$1048575,6,FALSE),"")),"Unmet Pre-req")))</f>
        <v>Not Offered</v>
      </c>
      <c r="H11" s="12" t="str">
        <f>IF($C11&lt;&gt;"","COMPLETE",(IF($K11=TRUE,(IF(VLOOKUP($A11,Rotation!$C$1:$M$1048575,4,FALSE)&lt;&gt;0,VLOOKUP($A11,Rotation!$C$1:$M$1048575,7,FALSE),"")),"Unmet Pre-req")))</f>
        <v>Not Offered</v>
      </c>
      <c r="I11" s="12" t="str">
        <f>IF($C11&lt;&gt;"","COMPLETE",(IF($K11=TRUE,(IF(VLOOKUP($A11,Rotation!$C$1:$M$1048575,4,FALSE)&lt;&gt;0,VLOOKUP($A11,Rotation!$C$1:$M$1048575,8,FALSE),"")),"Unmet Pre-req")))</f>
        <v>Primary</v>
      </c>
      <c r="J11" s="12" t="str">
        <f>IF($C11&lt;&gt;"","COMPLETE",(IF($K11=TRUE,(IF(VLOOKUP($A11,Rotation!$C$1:$M$1048575,4,FALSE)&lt;&gt;0,VLOOKUP($A11,Rotation!$C$1:$M$1048575,9,FALSE),"")),"Unmet Pre-req")))</f>
        <v>Not Offered</v>
      </c>
      <c r="K11" s="17" t="b">
        <f>IF(IF(VLOOKUP($A11,Rotation!$C$1:$M$1048575,10,FALSE)&lt;&gt;"",VLOOKUP($A11,Rotation!$C$1:$M$1048575,10,FALSE),FALSE)=FALSE,TRUE,IF(VLOOKUP(IF(VLOOKUP($A11,Rotation!$C$1:$M$1048575,10,FALSE)&lt;&gt;"",VLOOKUP($A11,Rotation!$C$1:$M$1048575,10,FALSE),FALSE),$A$1:$C$1048558,3)&lt;&gt;"",TRUE,FALSE))</f>
        <v>1</v>
      </c>
    </row>
    <row r="12" spans="1:11" s="1" customFormat="1" x14ac:dyDescent="0.2">
      <c r="A12" s="7" t="s">
        <v>218</v>
      </c>
      <c r="B12" s="10" t="str">
        <f>VLOOKUP($A12,Rotation!$C$1:$M$1048575,2,FALSE)</f>
        <v>AS NetSec requires an additional 1-credit of elective</v>
      </c>
      <c r="C12" s="116"/>
      <c r="D12" s="122">
        <f>VLOOKUP($A12,Rotation!$C$1:$N$1048575,12,FALSE)</f>
        <v>1</v>
      </c>
      <c r="E12" s="12" t="str">
        <f>IF($C12&lt;&gt;"","COMPLETE",(IF($K12=TRUE,(IF(VLOOKUP($A12,Rotation!$C$1:$M$1048575,4,FALSE)&lt;&gt;0,VLOOKUP($A12,Rotation!$C$1:$M$1048575,4,FALSE),"")),"Unmet Pre-req")))</f>
        <v>Primary</v>
      </c>
      <c r="F12" s="12" t="str">
        <f>IF($C12&lt;&gt;"","COMPLETE",(IF($K12=TRUE,(IF(VLOOKUP($A12,Rotation!$C$1:$M$1048575,4,FALSE)&lt;&gt;0,VLOOKUP($A12,Rotation!$C$1:$M$1048575,5,FALSE),"")),"Unmet Pre-req")))</f>
        <v>Primary</v>
      </c>
      <c r="G12" s="12" t="str">
        <f>IF($C12&lt;&gt;"","COMPLETE",(IF($K12=TRUE,(IF(VLOOKUP($A12,Rotation!$C$1:$M$1048575,4,FALSE)&lt;&gt;0,VLOOKUP($A12,Rotation!$C$1:$M$1048575,6,FALSE),"")),"Unmet Pre-req")))</f>
        <v>Primary</v>
      </c>
      <c r="H12" s="12" t="str">
        <f>IF($C12&lt;&gt;"","COMPLETE",(IF($K12=TRUE,(IF(VLOOKUP($A12,Rotation!$C$1:$M$1048575,4,FALSE)&lt;&gt;0,VLOOKUP($A12,Rotation!$C$1:$M$1048575,7,FALSE),"")),"Unmet Pre-req")))</f>
        <v>Primary</v>
      </c>
      <c r="I12" s="12" t="str">
        <f>IF($C12&lt;&gt;"","COMPLETE",(IF($K12=TRUE,(IF(VLOOKUP($A12,Rotation!$C$1:$M$1048575,4,FALSE)&lt;&gt;0,VLOOKUP($A12,Rotation!$C$1:$M$1048575,8,FALSE),"")),"Unmet Pre-req")))</f>
        <v>Primary</v>
      </c>
      <c r="J12" s="12" t="str">
        <f>IF($C12&lt;&gt;"","COMPLETE",(IF($K12=TRUE,(IF(VLOOKUP($A12,Rotation!$C$1:$M$1048575,4,FALSE)&lt;&gt;0,VLOOKUP($A12,Rotation!$C$1:$M$1048575,9,FALSE),"")),"Unmet Pre-req")))</f>
        <v>Not Offered</v>
      </c>
      <c r="K12" s="17" t="b">
        <f>IF(IF(VLOOKUP($A12,Rotation!$C$1:$M$1048575,10,FALSE)&lt;&gt;"",VLOOKUP($A12,Rotation!$C$1:$M$1048575,10,FALSE),FALSE)=FALSE,TRUE,IF(VLOOKUP(IF(VLOOKUP($A12,Rotation!$C$1:$M$1048575,10,FALSE)&lt;&gt;"",VLOOKUP($A12,Rotation!$C$1:$M$1048575,10,FALSE),FALSE),$A$1:$C$1048558,3)&lt;&gt;"",TRUE,FALSE))</f>
        <v>1</v>
      </c>
    </row>
    <row r="13" spans="1:11" s="1" customFormat="1" x14ac:dyDescent="0.2">
      <c r="A13" s="7" t="s">
        <v>210</v>
      </c>
      <c r="B13" s="10" t="str">
        <f>VLOOKUP($A13,Rotation!$C$1:$M$1048575,3,FALSE)</f>
        <v>Pick one CSC/CIS 300-Level+ Course</v>
      </c>
      <c r="C13" s="116"/>
      <c r="D13" s="122">
        <f>VLOOKUP($A13,Rotation!$C$1:$N$1048575,12,FALSE)</f>
        <v>3</v>
      </c>
      <c r="E13" s="12" t="str">
        <f>IF($C13&lt;&gt;"","COMPLETE",(IF($K13=TRUE,(IF(VLOOKUP($A13,Rotation!$C$1:$M$1048575,4,FALSE)&lt;&gt;0,VLOOKUP($A13,Rotation!$C$1:$M$1048575,4,FALSE),"")),"Unmet Pre-req")))</f>
        <v>Primary</v>
      </c>
      <c r="F13" s="12" t="str">
        <f>IF($C13&lt;&gt;"","COMPLETE",(IF($K13=TRUE,(IF(VLOOKUP($A13,Rotation!$C$1:$M$1048575,4,FALSE)&lt;&gt;0,VLOOKUP($A13,Rotation!$C$1:$M$1048575,5,FALSE),"")),"Unmet Pre-req")))</f>
        <v>Primary</v>
      </c>
      <c r="G13" s="12" t="str">
        <f>IF($C13&lt;&gt;"","COMPLETE",(IF($K13=TRUE,(IF(VLOOKUP($A13,Rotation!$C$1:$M$1048575,4,FALSE)&lt;&gt;0,VLOOKUP($A13,Rotation!$C$1:$M$1048575,6,FALSE),"")),"Unmet Pre-req")))</f>
        <v>Primary</v>
      </c>
      <c r="H13" s="12" t="str">
        <f>IF($C13&lt;&gt;"","COMPLETE",(IF($K13=TRUE,(IF(VLOOKUP($A13,Rotation!$C$1:$M$1048575,4,FALSE)&lt;&gt;0,VLOOKUP($A13,Rotation!$C$1:$M$1048575,7,FALSE),"")),"Unmet Pre-req")))</f>
        <v>Primary</v>
      </c>
      <c r="I13" s="12" t="str">
        <f>IF($C13&lt;&gt;"","COMPLETE",(IF($K13=TRUE,(IF(VLOOKUP($A13,Rotation!$C$1:$M$1048575,4,FALSE)&lt;&gt;0,VLOOKUP($A13,Rotation!$C$1:$M$1048575,8,FALSE),"")),"Unmet Pre-req")))</f>
        <v>Primary</v>
      </c>
      <c r="J13" s="12" t="str">
        <f>IF($C13&lt;&gt;"","COMPLETE",(IF($K13=TRUE,(IF(VLOOKUP($A13,Rotation!$C$1:$M$1048575,4,FALSE)&lt;&gt;0,VLOOKUP($A13,Rotation!$C$1:$M$1048575,9,FALSE),"")),"Unmet Pre-req")))</f>
        <v>Not Offered</v>
      </c>
      <c r="K13" s="17" t="b">
        <f>IF(IF(VLOOKUP($A13,Rotation!$C$1:$M$1048575,10,FALSE)&lt;&gt;"",VLOOKUP($A13,Rotation!$C$1:$M$1048575,10,FALSE),FALSE)=FALSE,TRUE,IF(VLOOKUP(IF(VLOOKUP($A13,Rotation!$C$1:$M$1048575,10,FALSE)&lt;&gt;"",VLOOKUP($A13,Rotation!$C$1:$M$1048575,10,FALSE),FALSE),$A$1:$C$1048568,3)&lt;&gt;"",TRUE,FALSE))</f>
        <v>1</v>
      </c>
    </row>
    <row r="14" spans="1:11" s="1" customFormat="1" x14ac:dyDescent="0.2">
      <c r="A14" s="7" t="s">
        <v>210</v>
      </c>
      <c r="B14" s="10" t="str">
        <f>VLOOKUP($A14,Rotation!$C$1:$M$1048575,3,FALSE)</f>
        <v>Pick one CSC/CIS 300-Level+ Course</v>
      </c>
      <c r="C14" s="116"/>
      <c r="D14" s="122">
        <f>VLOOKUP($A14,Rotation!$C$1:$N$1048575,12,FALSE)</f>
        <v>3</v>
      </c>
      <c r="E14" s="12" t="str">
        <f>IF($C14&lt;&gt;"","COMPLETE",(IF($K14=TRUE,(IF(VLOOKUP($A14,Rotation!$C$1:$M$1048575,4,FALSE)&lt;&gt;0,VLOOKUP($A14,Rotation!$C$1:$M$1048575,4,FALSE),"")),"Unmet Pre-req")))</f>
        <v>Primary</v>
      </c>
      <c r="F14" s="12" t="str">
        <f>IF($C14&lt;&gt;"","COMPLETE",(IF($K14=TRUE,(IF(VLOOKUP($A14,Rotation!$C$1:$M$1048575,4,FALSE)&lt;&gt;0,VLOOKUP($A14,Rotation!$C$1:$M$1048575,5,FALSE),"")),"Unmet Pre-req")))</f>
        <v>Primary</v>
      </c>
      <c r="G14" s="12" t="str">
        <f>IF($C14&lt;&gt;"","COMPLETE",(IF($K14=TRUE,(IF(VLOOKUP($A14,Rotation!$C$1:$M$1048575,4,FALSE)&lt;&gt;0,VLOOKUP($A14,Rotation!$C$1:$M$1048575,6,FALSE),"")),"Unmet Pre-req")))</f>
        <v>Primary</v>
      </c>
      <c r="H14" s="12" t="str">
        <f>IF($C14&lt;&gt;"","COMPLETE",(IF($K14=TRUE,(IF(VLOOKUP($A14,Rotation!$C$1:$M$1048575,4,FALSE)&lt;&gt;0,VLOOKUP($A14,Rotation!$C$1:$M$1048575,7,FALSE),"")),"Unmet Pre-req")))</f>
        <v>Primary</v>
      </c>
      <c r="I14" s="12" t="str">
        <f>IF($C14&lt;&gt;"","COMPLETE",(IF($K14=TRUE,(IF(VLOOKUP($A14,Rotation!$C$1:$M$1048575,4,FALSE)&lt;&gt;0,VLOOKUP($A14,Rotation!$C$1:$M$1048575,8,FALSE),"")),"Unmet Pre-req")))</f>
        <v>Primary</v>
      </c>
      <c r="J14" s="12" t="str">
        <f>IF($C14&lt;&gt;"","COMPLETE",(IF($K14=TRUE,(IF(VLOOKUP($A14,Rotation!$C$1:$M$1048575,4,FALSE)&lt;&gt;0,VLOOKUP($A14,Rotation!$C$1:$M$1048575,9,FALSE),"")),"Unmet Pre-req")))</f>
        <v>Not Offered</v>
      </c>
      <c r="K14" s="17" t="b">
        <f>IF(IF(VLOOKUP($A14,Rotation!$C$1:$M$1048575,10,FALSE)&lt;&gt;"",VLOOKUP($A14,Rotation!$C$1:$M$1048575,10,FALSE),FALSE)=FALSE,TRUE,IF(VLOOKUP(IF(VLOOKUP($A14,Rotation!$C$1:$M$1048575,10,FALSE)&lt;&gt;"",VLOOKUP($A14,Rotation!$C$1:$M$1048575,10,FALSE),FALSE),$A$1:$C$1048568,3)&lt;&gt;"",TRUE,FALSE))</f>
        <v>1</v>
      </c>
    </row>
    <row r="15" spans="1:11" s="1" customFormat="1" x14ac:dyDescent="0.2">
      <c r="A15" s="7" t="s">
        <v>210</v>
      </c>
      <c r="B15" s="10" t="str">
        <f>VLOOKUP($A15,Rotation!$C$1:$M$1048575,3,FALSE)</f>
        <v>Pick one CSC/CIS 300-Level+ Course</v>
      </c>
      <c r="C15" s="116"/>
      <c r="D15" s="122">
        <f>VLOOKUP($A15,Rotation!$C$1:$N$1048575,12,FALSE)</f>
        <v>3</v>
      </c>
      <c r="E15" s="12" t="str">
        <f>IF($C15&lt;&gt;"","COMPLETE",(IF($K15=TRUE,(IF(VLOOKUP($A15,Rotation!$C$1:$M$1048575,4,FALSE)&lt;&gt;0,VLOOKUP($A15,Rotation!$C$1:$M$1048575,4,FALSE),"")),"Unmet Pre-req")))</f>
        <v>Primary</v>
      </c>
      <c r="F15" s="12" t="str">
        <f>IF($C15&lt;&gt;"","COMPLETE",(IF($K15=TRUE,(IF(VLOOKUP($A15,Rotation!$C$1:$M$1048575,4,FALSE)&lt;&gt;0,VLOOKUP($A15,Rotation!$C$1:$M$1048575,5,FALSE),"")),"Unmet Pre-req")))</f>
        <v>Primary</v>
      </c>
      <c r="G15" s="12" t="str">
        <f>IF($C15&lt;&gt;"","COMPLETE",(IF($K15=TRUE,(IF(VLOOKUP($A15,Rotation!$C$1:$M$1048575,4,FALSE)&lt;&gt;0,VLOOKUP($A15,Rotation!$C$1:$M$1048575,6,FALSE),"")),"Unmet Pre-req")))</f>
        <v>Primary</v>
      </c>
      <c r="H15" s="12" t="str">
        <f>IF($C15&lt;&gt;"","COMPLETE",(IF($K15=TRUE,(IF(VLOOKUP($A15,Rotation!$C$1:$M$1048575,4,FALSE)&lt;&gt;0,VLOOKUP($A15,Rotation!$C$1:$M$1048575,7,FALSE),"")),"Unmet Pre-req")))</f>
        <v>Primary</v>
      </c>
      <c r="I15" s="12" t="str">
        <f>IF($C15&lt;&gt;"","COMPLETE",(IF($K15=TRUE,(IF(VLOOKUP($A15,Rotation!$C$1:$M$1048575,4,FALSE)&lt;&gt;0,VLOOKUP($A15,Rotation!$C$1:$M$1048575,8,FALSE),"")),"Unmet Pre-req")))</f>
        <v>Primary</v>
      </c>
      <c r="J15" s="12" t="str">
        <f>IF($C15&lt;&gt;"","COMPLETE",(IF($K15=TRUE,(IF(VLOOKUP($A15,Rotation!$C$1:$M$1048575,4,FALSE)&lt;&gt;0,VLOOKUP($A15,Rotation!$C$1:$M$1048575,9,FALSE),"")),"Unmet Pre-req")))</f>
        <v>Not Offered</v>
      </c>
      <c r="K15" s="17" t="b">
        <f>IF(IF(VLOOKUP($A15,Rotation!$C$1:$M$1048575,10,FALSE)&lt;&gt;"",VLOOKUP($A15,Rotation!$C$1:$M$1048575,10,FALSE),FALSE)=FALSE,TRUE,IF(VLOOKUP(IF(VLOOKUP($A15,Rotation!$C$1:$M$1048575,10,FALSE)&lt;&gt;"",VLOOKUP($A15,Rotation!$C$1:$M$1048575,10,FALSE),FALSE),$A$1:$C$1048568,3)&lt;&gt;"",TRUE,FALSE))</f>
        <v>1</v>
      </c>
    </row>
    <row r="16" spans="1:11" s="1" customFormat="1" x14ac:dyDescent="0.2">
      <c r="A16" s="7" t="s">
        <v>166</v>
      </c>
      <c r="B16" s="10" t="str">
        <f>VLOOKUP($A16,Rotation!$C$1:$M$1048575,2,FALSE)</f>
        <v>Composition I</v>
      </c>
      <c r="C16" s="116"/>
      <c r="D16" s="122">
        <f>VLOOKUP($A16,Rotation!$C$1:$N$1048575,12,FALSE)</f>
        <v>3</v>
      </c>
      <c r="E16" s="12" t="str">
        <f>IF($C16&lt;&gt;"","COMPLETE",(IF($K16=TRUE,(IF(VLOOKUP($A16,Rotation!$C$1:$M$1048575,4,FALSE)&lt;&gt;0,VLOOKUP($A16,Rotation!$C$1:$M$1048575,4,FALSE),"")),"Unmet Pre-req")))</f>
        <v>Primary</v>
      </c>
      <c r="F16" s="12" t="str">
        <f>IF($C16&lt;&gt;"","COMPLETE",(IF($K16=TRUE,(IF(VLOOKUP($A16,Rotation!$C$1:$M$1048575,4,FALSE)&lt;&gt;0,VLOOKUP($A16,Rotation!$C$1:$M$1048575,5,FALSE),"")),"Unmet Pre-req")))</f>
        <v>Secondary</v>
      </c>
      <c r="G16" s="12" t="str">
        <f>IF($C16&lt;&gt;"","COMPLETE",(IF($K16=TRUE,(IF(VLOOKUP($A16,Rotation!$C$1:$M$1048575,4,FALSE)&lt;&gt;0,VLOOKUP($A16,Rotation!$C$1:$M$1048575,6,FALSE),"")),"Unmet Pre-req")))</f>
        <v>Primary</v>
      </c>
      <c r="H16" s="12" t="str">
        <f>IF($C16&lt;&gt;"","COMPLETE",(IF($K16=TRUE,(IF(VLOOKUP($A16,Rotation!$C$1:$M$1048575,4,FALSE)&lt;&gt;0,VLOOKUP($A16,Rotation!$C$1:$M$1048575,7,FALSE),"")),"Unmet Pre-req")))</f>
        <v>Secondary</v>
      </c>
      <c r="I16" s="12" t="str">
        <f>IF($C16&lt;&gt;"","COMPLETE",(IF($K16=TRUE,(IF(VLOOKUP($A16,Rotation!$C$1:$M$1048575,4,FALSE)&lt;&gt;0,VLOOKUP($A16,Rotation!$C$1:$M$1048575,8,FALSE),"")),"Unmet Pre-req")))</f>
        <v>Secondary</v>
      </c>
      <c r="J16" s="12" t="str">
        <f>IF($C16&lt;&gt;"","COMPLETE",(IF($K16=TRUE,(IF(VLOOKUP($A16,Rotation!$C$1:$M$1048575,4,FALSE)&lt;&gt;0,VLOOKUP($A16,Rotation!$C$1:$M$1048575,9,FALSE),"")),"Unmet Pre-req")))</f>
        <v>Not Offered</v>
      </c>
      <c r="K16" s="17" t="b">
        <f>IF(IF(VLOOKUP($A16,Rotation!$C$1:$M$1048575,10,FALSE)&lt;&gt;"",VLOOKUP($A16,Rotation!$C$1:$M$1048575,10,FALSE),FALSE)=FALSE,TRUE,IF(VLOOKUP(IF(VLOOKUP($A16,Rotation!$C$1:$M$1048575,10,FALSE)&lt;&gt;"",VLOOKUP($A16,Rotation!$C$1:$M$1048575,10,FALSE),FALSE),$A$1:$C$1048558,3)&lt;&gt;"",TRUE,FALSE))</f>
        <v>1</v>
      </c>
    </row>
    <row r="17" spans="1:11" s="1" customFormat="1" x14ac:dyDescent="0.2">
      <c r="A17" s="7" t="s">
        <v>182</v>
      </c>
      <c r="B17" s="10" t="str">
        <f>VLOOKUP($A17,Rotation!$C$1:$M$1048575,2,FALSE)</f>
        <v>Arts and Humanitites Gen Ed</v>
      </c>
      <c r="C17" s="116"/>
      <c r="D17" s="122">
        <f>VLOOKUP($A17,Rotation!$C$1:$N$1048575,12,FALSE)</f>
        <v>3</v>
      </c>
      <c r="E17" s="12" t="str">
        <f>IF($C17&lt;&gt;"","COMPLETE",(IF($K17=TRUE,(IF(VLOOKUP($A17,Rotation!$C$1:$M$1048575,4,FALSE)&lt;&gt;0,VLOOKUP($A17,Rotation!$C$1:$M$1048575,4,FALSE),"")),"Unmet Pre-req")))</f>
        <v>Primary</v>
      </c>
      <c r="F17" s="12" t="str">
        <f>IF($C17&lt;&gt;"","COMPLETE",(IF($K17=TRUE,(IF(VLOOKUP($A17,Rotation!$C$1:$M$1048575,4,FALSE)&lt;&gt;0,VLOOKUP($A17,Rotation!$C$1:$M$1048575,5,FALSE),"")),"Unmet Pre-req")))</f>
        <v>Primary</v>
      </c>
      <c r="G17" s="12" t="str">
        <f>IF($C17&lt;&gt;"","COMPLETE",(IF($K17=TRUE,(IF(VLOOKUP($A17,Rotation!$C$1:$M$1048575,4,FALSE)&lt;&gt;0,VLOOKUP($A17,Rotation!$C$1:$M$1048575,6,FALSE),"")),"Unmet Pre-req")))</f>
        <v>Primary</v>
      </c>
      <c r="H17" s="12" t="str">
        <f>IF($C17&lt;&gt;"","COMPLETE",(IF($K17=TRUE,(IF(VLOOKUP($A17,Rotation!$C$1:$M$1048575,4,FALSE)&lt;&gt;0,VLOOKUP($A17,Rotation!$C$1:$M$1048575,7,FALSE),"")),"Unmet Pre-req")))</f>
        <v>Primary</v>
      </c>
      <c r="I17" s="12" t="str">
        <f>IF($C17&lt;&gt;"","COMPLETE",(IF($K17=TRUE,(IF(VLOOKUP($A17,Rotation!$C$1:$M$1048575,4,FALSE)&lt;&gt;0,VLOOKUP($A17,Rotation!$C$1:$M$1048575,8,FALSE),"")),"Unmet Pre-req")))</f>
        <v>Primary</v>
      </c>
      <c r="J17" s="12" t="str">
        <f>IF($C17&lt;&gt;"","COMPLETE",(IF($K17=TRUE,(IF(VLOOKUP($A17,Rotation!$C$1:$M$1048575,4,FALSE)&lt;&gt;0,VLOOKUP($A17,Rotation!$C$1:$M$1048575,9,FALSE),"")),"Unmet Pre-req")))</f>
        <v>Not Offered</v>
      </c>
      <c r="K17" s="17" t="b">
        <f>IF(IF(VLOOKUP($A17,Rotation!$C$1:$M$1048575,10,FALSE)&lt;&gt;"",VLOOKUP($A17,Rotation!$C$1:$M$1048575,10,FALSE),FALSE)=FALSE,TRUE,IF(VLOOKUP(IF(VLOOKUP($A17,Rotation!$C$1:$M$1048575,10,FALSE)&lt;&gt;"",VLOOKUP($A17,Rotation!$C$1:$M$1048575,10,FALSE),FALSE),$A$1:$C$1048558,3)&lt;&gt;"",TRUE,FALSE))</f>
        <v>1</v>
      </c>
    </row>
    <row r="18" spans="1:11" s="1" customFormat="1" x14ac:dyDescent="0.2">
      <c r="A18" s="7" t="s">
        <v>183</v>
      </c>
      <c r="B18" s="10" t="str">
        <f>VLOOKUP($A18,Rotation!$C$1:$M$1048575,2,FALSE)</f>
        <v>Natural Science Gen Ed</v>
      </c>
      <c r="C18" s="116"/>
      <c r="D18" s="122">
        <f>VLOOKUP($A18,Rotation!$C$1:$N$1048575,12,FALSE)</f>
        <v>3</v>
      </c>
      <c r="E18" s="12" t="str">
        <f>IF($C18&lt;&gt;"","COMPLETE",(IF($K18=TRUE,(IF(VLOOKUP($A18,Rotation!$C$1:$M$1048575,4,FALSE)&lt;&gt;0,VLOOKUP($A18,Rotation!$C$1:$M$1048575,4,FALSE),"")),"Unmet Pre-req")))</f>
        <v>Primary</v>
      </c>
      <c r="F18" s="12" t="str">
        <f>IF($C18&lt;&gt;"","COMPLETE",(IF($K18=TRUE,(IF(VLOOKUP($A18,Rotation!$C$1:$M$1048575,4,FALSE)&lt;&gt;0,VLOOKUP($A18,Rotation!$C$1:$M$1048575,5,FALSE),"")),"Unmet Pre-req")))</f>
        <v>Primary</v>
      </c>
      <c r="G18" s="12" t="str">
        <f>IF($C18&lt;&gt;"","COMPLETE",(IF($K18=TRUE,(IF(VLOOKUP($A18,Rotation!$C$1:$M$1048575,4,FALSE)&lt;&gt;0,VLOOKUP($A18,Rotation!$C$1:$M$1048575,6,FALSE),"")),"Unmet Pre-req")))</f>
        <v>Primary</v>
      </c>
      <c r="H18" s="12" t="str">
        <f>IF($C18&lt;&gt;"","COMPLETE",(IF($K18=TRUE,(IF(VLOOKUP($A18,Rotation!$C$1:$M$1048575,4,FALSE)&lt;&gt;0,VLOOKUP($A18,Rotation!$C$1:$M$1048575,7,FALSE),"")),"Unmet Pre-req")))</f>
        <v>Primary</v>
      </c>
      <c r="I18" s="12" t="str">
        <f>IF($C18&lt;&gt;"","COMPLETE",(IF($K18=TRUE,(IF(VLOOKUP($A18,Rotation!$C$1:$M$1048575,4,FALSE)&lt;&gt;0,VLOOKUP($A18,Rotation!$C$1:$M$1048575,8,FALSE),"")),"Unmet Pre-req")))</f>
        <v>Primary</v>
      </c>
      <c r="J18" s="12" t="str">
        <f>IF($C18&lt;&gt;"","COMPLETE",(IF($K18=TRUE,(IF(VLOOKUP($A18,Rotation!$C$1:$M$1048575,4,FALSE)&lt;&gt;0,VLOOKUP($A18,Rotation!$C$1:$M$1048575,9,FALSE),"")),"Unmet Pre-req")))</f>
        <v>Not Offered</v>
      </c>
      <c r="K18" s="17" t="b">
        <f>IF(IF(VLOOKUP($A18,Rotation!$C$1:$M$1048575,10,FALSE)&lt;&gt;"",VLOOKUP($A18,Rotation!$C$1:$M$1048575,10,FALSE),FALSE)=FALSE,TRUE,IF(VLOOKUP(IF(VLOOKUP($A18,Rotation!$C$1:$M$1048575,10,FALSE)&lt;&gt;"",VLOOKUP($A18,Rotation!$C$1:$M$1048575,10,FALSE),FALSE),$A$1:$C$1048558,3)&lt;&gt;"",TRUE,FALSE))</f>
        <v>1</v>
      </c>
    </row>
    <row r="19" spans="1:11" s="1" customFormat="1" x14ac:dyDescent="0.2">
      <c r="A19" s="7" t="s">
        <v>161</v>
      </c>
      <c r="B19" s="10" t="str">
        <f>VLOOKUP($A19,Rotation!$C$1:$M$1048575,2,FALSE)</f>
        <v>Social Science Gen Ed</v>
      </c>
      <c r="C19" s="116"/>
      <c r="D19" s="122">
        <f>VLOOKUP($A19,Rotation!$C$1:$N$1048575,12,FALSE)</f>
        <v>3</v>
      </c>
      <c r="E19" s="12" t="str">
        <f>IF($C19&lt;&gt;"","COMPLETE",(IF($K19=TRUE,(IF(VLOOKUP($A19,Rotation!$C$1:$M$1048575,4,FALSE)&lt;&gt;0,VLOOKUP($A19,Rotation!$C$1:$M$1048575,4,FALSE),"")),"Unmet Pre-req")))</f>
        <v>Primary</v>
      </c>
      <c r="F19" s="12" t="str">
        <f>IF($C19&lt;&gt;"","COMPLETE",(IF($K19=TRUE,(IF(VLOOKUP($A19,Rotation!$C$1:$M$1048575,4,FALSE)&lt;&gt;0,VLOOKUP($A19,Rotation!$C$1:$M$1048575,5,FALSE),"")),"Unmet Pre-req")))</f>
        <v>Primary</v>
      </c>
      <c r="G19" s="12" t="str">
        <f>IF($C19&lt;&gt;"","COMPLETE",(IF($K19=TRUE,(IF(VLOOKUP($A19,Rotation!$C$1:$M$1048575,4,FALSE)&lt;&gt;0,VLOOKUP($A19,Rotation!$C$1:$M$1048575,6,FALSE),"")),"Unmet Pre-req")))</f>
        <v>Primary</v>
      </c>
      <c r="H19" s="12" t="str">
        <f>IF($C19&lt;&gt;"","COMPLETE",(IF($K19=TRUE,(IF(VLOOKUP($A19,Rotation!$C$1:$M$1048575,4,FALSE)&lt;&gt;0,VLOOKUP($A19,Rotation!$C$1:$M$1048575,7,FALSE),"")),"Unmet Pre-req")))</f>
        <v>Primary</v>
      </c>
      <c r="I19" s="12" t="str">
        <f>IF($C19&lt;&gt;"","COMPLETE",(IF($K19=TRUE,(IF(VLOOKUP($A19,Rotation!$C$1:$M$1048575,4,FALSE)&lt;&gt;0,VLOOKUP($A19,Rotation!$C$1:$M$1048575,8,FALSE),"")),"Unmet Pre-req")))</f>
        <v>Primary</v>
      </c>
      <c r="J19" s="12" t="str">
        <f>IF($C19&lt;&gt;"","COMPLETE",(IF($K19=TRUE,(IF(VLOOKUP($A19,Rotation!$C$1:$M$1048575,4,FALSE)&lt;&gt;0,VLOOKUP($A19,Rotation!$C$1:$M$1048575,9,FALSE),"")),"Unmet Pre-req")))</f>
        <v>Not Offered</v>
      </c>
      <c r="K19" s="17" t="b">
        <f>IF(IF(VLOOKUP($A19,Rotation!$C$1:$M$1048575,10,FALSE)&lt;&gt;"",VLOOKUP($A19,Rotation!$C$1:$M$1048575,10,FALSE),FALSE)=FALSE,TRUE,IF(VLOOKUP(IF(VLOOKUP($A19,Rotation!$C$1:$M$1048575,10,FALSE)&lt;&gt;"",VLOOKUP($A19,Rotation!$C$1:$M$1048575,10,FALSE),FALSE),$A$1:$C$1048558,3)&lt;&gt;"",TRUE,FALSE))</f>
        <v>1</v>
      </c>
    </row>
    <row r="20" spans="1:11" s="1" customFormat="1" x14ac:dyDescent="0.2">
      <c r="A20" s="7" t="s">
        <v>185</v>
      </c>
      <c r="B20" s="10" t="str">
        <f>VLOOKUP($A20,Rotation!$C$1:$M$1048575,2,FALSE)</f>
        <v>Written Communications Gen Ed</v>
      </c>
      <c r="C20" s="115"/>
      <c r="D20" s="122">
        <f>VLOOKUP($A20,Rotation!$C$1:$N$1048575,12,FALSE)</f>
        <v>3</v>
      </c>
      <c r="E20" s="12" t="str">
        <f>IF($C20&lt;&gt;"","COMPLETE",(IF($K20=TRUE,(IF(VLOOKUP($A20,Rotation!$C$1:$M$1048575,4,FALSE)&lt;&gt;0,VLOOKUP($A20,Rotation!$C$1:$M$1048575,4,FALSE),"")),"Unmet Pre-req")))</f>
        <v>Unmet Pre-req</v>
      </c>
      <c r="F20" s="12" t="str">
        <f>IF($C20&lt;&gt;"","COMPLETE",(IF($K20=TRUE,(IF(VLOOKUP($A20,Rotation!$C$1:$M$1048575,4,FALSE)&lt;&gt;0,VLOOKUP($A20,Rotation!$C$1:$M$1048575,5,FALSE),"")),"Unmet Pre-req")))</f>
        <v>Unmet Pre-req</v>
      </c>
      <c r="G20" s="12" t="str">
        <f>IF($C20&lt;&gt;"","COMPLETE",(IF($K20=TRUE,(IF(VLOOKUP($A20,Rotation!$C$1:$M$1048575,4,FALSE)&lt;&gt;0,VLOOKUP($A20,Rotation!$C$1:$M$1048575,6,FALSE),"")),"Unmet Pre-req")))</f>
        <v>Unmet Pre-req</v>
      </c>
      <c r="H20" s="12" t="str">
        <f>IF($C20&lt;&gt;"","COMPLETE",(IF($K20=TRUE,(IF(VLOOKUP($A20,Rotation!$C$1:$M$1048575,4,FALSE)&lt;&gt;0,VLOOKUP($A20,Rotation!$C$1:$M$1048575,7,FALSE),"")),"Unmet Pre-req")))</f>
        <v>Unmet Pre-req</v>
      </c>
      <c r="I20" s="12" t="str">
        <f>IF($C20&lt;&gt;"","COMPLETE",(IF($K20=TRUE,(IF(VLOOKUP($A20,Rotation!$C$1:$M$1048575,4,FALSE)&lt;&gt;0,VLOOKUP($A20,Rotation!$C$1:$M$1048575,8,FALSE),"")),"Unmet Pre-req")))</f>
        <v>Unmet Pre-req</v>
      </c>
      <c r="J20" s="12" t="str">
        <f>IF($C20&lt;&gt;"","COMPLETE",(IF($K20=TRUE,(IF(VLOOKUP($A20,Rotation!$C$1:$M$1048575,4,FALSE)&lt;&gt;0,VLOOKUP($A20,Rotation!$C$1:$M$1048575,9,FALSE),"")),"Unmet Pre-req")))</f>
        <v>Unmet Pre-req</v>
      </c>
      <c r="K20" s="17"/>
    </row>
    <row r="21" spans="1:11" s="1" customFormat="1" x14ac:dyDescent="0.2">
      <c r="A21" s="7" t="s">
        <v>155</v>
      </c>
      <c r="B21" s="10" t="str">
        <f>VLOOKUP($A21,Rotation!$C$1:$M$1048575,2,FALSE)</f>
        <v>College Algebra (you may have placed above or tested out)</v>
      </c>
      <c r="C21" s="115"/>
      <c r="D21" s="122">
        <f>VLOOKUP($A21,Rotation!$C$1:$N$1048575,12,FALSE)</f>
        <v>3</v>
      </c>
      <c r="E21" s="12" t="str">
        <f>IF($C21&lt;&gt;"","COMPLETE",(IF($K21=TRUE,(IF(VLOOKUP($A21,Rotation!$C$1:$M$1048575,4,FALSE)&lt;&gt;0,VLOOKUP($A21,Rotation!$C$1:$M$1048575,4,FALSE),"")),"Unmet Pre-req")))</f>
        <v>Unmet Pre-req</v>
      </c>
      <c r="F21" s="12" t="str">
        <f>IF($C21&lt;&gt;"","COMPLETE",(IF($K21=TRUE,(IF(VLOOKUP($A21,Rotation!$C$1:$M$1048575,4,FALSE)&lt;&gt;0,VLOOKUP($A21,Rotation!$C$1:$M$1048575,5,FALSE),"")),"Unmet Pre-req")))</f>
        <v>Unmet Pre-req</v>
      </c>
      <c r="G21" s="12" t="str">
        <f>IF($C21&lt;&gt;"","COMPLETE",(IF($K21=TRUE,(IF(VLOOKUP($A21,Rotation!$C$1:$M$1048575,4,FALSE)&lt;&gt;0,VLOOKUP($A21,Rotation!$C$1:$M$1048575,6,FALSE),"")),"Unmet Pre-req")))</f>
        <v>Unmet Pre-req</v>
      </c>
      <c r="H21" s="12" t="str">
        <f>IF($C21&lt;&gt;"","COMPLETE",(IF($K21=TRUE,(IF(VLOOKUP($A21,Rotation!$C$1:$M$1048575,4,FALSE)&lt;&gt;0,VLOOKUP($A21,Rotation!$C$1:$M$1048575,7,FALSE),"")),"Unmet Pre-req")))</f>
        <v>Unmet Pre-req</v>
      </c>
      <c r="I21" s="12" t="str">
        <f>IF($C21&lt;&gt;"","COMPLETE",(IF($K21=TRUE,(IF(VLOOKUP($A21,Rotation!$C$1:$M$1048575,4,FALSE)&lt;&gt;0,VLOOKUP($A21,Rotation!$C$1:$M$1048575,8,FALSE),"")),"Unmet Pre-req")))</f>
        <v>Unmet Pre-req</v>
      </c>
      <c r="J21" s="12" t="str">
        <f>IF($C21&lt;&gt;"","COMPLETE",(IF($K21=TRUE,(IF(VLOOKUP($A21,Rotation!$C$1:$M$1048575,4,FALSE)&lt;&gt;0,VLOOKUP($A21,Rotation!$C$1:$M$1048575,9,FALSE),"")),"Unmet Pre-req")))</f>
        <v>Unmet Pre-req</v>
      </c>
      <c r="K21" s="17" t="b">
        <f>IF(IF(VLOOKUP($A21,Rotation!$C$1:$M$1048575,10,FALSE)&lt;&gt;"",VLOOKUP($A21,Rotation!$C$1:$M$1048575,10,FALSE),FALSE)=FALSE,TRUE,IF(VLOOKUP(IF(VLOOKUP($A21,Rotation!$C$1:$M$1048575,10,FALSE)&lt;&gt;"",VLOOKUP($A21,Rotation!$C$1:$M$1048575,10,FALSE),FALSE),$A$1:$C$1048558,3)&lt;&gt;"",TRUE,FALSE))</f>
        <v>0</v>
      </c>
    </row>
    <row r="22" spans="1:11" s="1" customFormat="1" x14ac:dyDescent="0.2">
      <c r="A22" s="7" t="s">
        <v>181</v>
      </c>
      <c r="B22" s="10" t="str">
        <f>VLOOKUP($A22,Rotation!$C$1:$M$1048575,2,FALSE)</f>
        <v>GenEd Speech, May also take SPCM215 or SPCM222</v>
      </c>
      <c r="C22" s="115"/>
      <c r="D22" s="122">
        <f>VLOOKUP($A22,Rotation!$C$1:$N$1048575,12,FALSE)</f>
        <v>3</v>
      </c>
      <c r="E22" s="12" t="str">
        <f>IF($C22&lt;&gt;"","COMPLETE",(IF($K22=TRUE,(IF(VLOOKUP($A22,Rotation!$C$1:$M$1048575,4,FALSE)&lt;&gt;0,VLOOKUP($A22,Rotation!$C$1:$M$1048575,4,FALSE),"")),"Unmet Pre-req")))</f>
        <v>Primary</v>
      </c>
      <c r="F22" s="12" t="str">
        <f>IF($C22&lt;&gt;"","COMPLETE",(IF($K22=TRUE,(IF(VLOOKUP($A22,Rotation!$C$1:$M$1048575,4,FALSE)&lt;&gt;0,VLOOKUP($A22,Rotation!$C$1:$M$1048575,5,FALSE),"")),"Unmet Pre-req")))</f>
        <v>Secondary</v>
      </c>
      <c r="G22" s="12" t="str">
        <f>IF($C22&lt;&gt;"","COMPLETE",(IF($K22=TRUE,(IF(VLOOKUP($A22,Rotation!$C$1:$M$1048575,4,FALSE)&lt;&gt;0,VLOOKUP($A22,Rotation!$C$1:$M$1048575,6,FALSE),"")),"Unmet Pre-req")))</f>
        <v>Primary</v>
      </c>
      <c r="H22" s="12" t="str">
        <f>IF($C22&lt;&gt;"","COMPLETE",(IF($K22=TRUE,(IF(VLOOKUP($A22,Rotation!$C$1:$M$1048575,4,FALSE)&lt;&gt;0,VLOOKUP($A22,Rotation!$C$1:$M$1048575,7,FALSE),"")),"Unmet Pre-req")))</f>
        <v>Secondary</v>
      </c>
      <c r="I22" s="12" t="str">
        <f>IF($C22&lt;&gt;"","COMPLETE",(IF($K22=TRUE,(IF(VLOOKUP($A22,Rotation!$C$1:$M$1048575,4,FALSE)&lt;&gt;0,VLOOKUP($A22,Rotation!$C$1:$M$1048575,8,FALSE),"")),"Unmet Pre-req")))</f>
        <v>Primary</v>
      </c>
      <c r="J22" s="12" t="str">
        <f>IF($C22&lt;&gt;"","COMPLETE",(IF($K22=TRUE,(IF(VLOOKUP($A22,Rotation!$C$1:$M$1048575,4,FALSE)&lt;&gt;0,VLOOKUP($A22,Rotation!$C$1:$M$1048575,9,FALSE),"")),"Unmet Pre-req")))</f>
        <v>Not Offered</v>
      </c>
      <c r="K22" s="17" t="b">
        <f>IF(IF(VLOOKUP($A22,Rotation!$C$1:$M$1048575,10,FALSE)&lt;&gt;"",VLOOKUP($A22,Rotation!$C$1:$M$1048575,10,FALSE),FALSE)=FALSE,TRUE,IF(VLOOKUP(IF(VLOOKUP($A22,Rotation!$C$1:$M$1048575,10,FALSE)&lt;&gt;"",VLOOKUP($A22,Rotation!$C$1:$M$1048575,10,FALSE),FALSE),$A$1:$C$1048558,3)&lt;&gt;"",TRUE,FALSE))</f>
        <v>1</v>
      </c>
    </row>
    <row r="23" spans="1:11" s="1" customFormat="1" x14ac:dyDescent="0.2">
      <c r="A23" s="124"/>
      <c r="B23" s="122"/>
      <c r="C23" s="115"/>
      <c r="D23" s="122"/>
      <c r="E23" s="123"/>
      <c r="F23" s="123"/>
      <c r="G23" s="123"/>
      <c r="H23" s="123"/>
      <c r="I23" s="123"/>
      <c r="J23" s="123"/>
      <c r="K23" s="121"/>
    </row>
    <row r="24" spans="1:11" s="1" customFormat="1" x14ac:dyDescent="0.2">
      <c r="A24" s="124"/>
      <c r="B24" s="122"/>
      <c r="C24" s="115"/>
      <c r="D24" s="122"/>
      <c r="E24" s="123"/>
      <c r="F24" s="123"/>
      <c r="G24" s="123"/>
      <c r="H24" s="123"/>
      <c r="I24" s="123"/>
      <c r="J24" s="123"/>
      <c r="K24" s="121"/>
    </row>
    <row r="25" spans="1:11" s="1" customFormat="1" x14ac:dyDescent="0.2">
      <c r="A25" s="124"/>
      <c r="B25" s="122"/>
      <c r="C25" s="115"/>
      <c r="D25" s="122"/>
      <c r="E25" s="123"/>
      <c r="F25" s="123"/>
      <c r="G25" s="123"/>
      <c r="H25" s="123"/>
      <c r="I25" s="123"/>
      <c r="J25" s="123"/>
      <c r="K25" s="121"/>
    </row>
    <row r="26" spans="1:11" s="1" customFormat="1" x14ac:dyDescent="0.2">
      <c r="A26" s="15"/>
      <c r="B26" s="16"/>
      <c r="C26" s="137" t="str">
        <f>SUMIF(C2:C25,"*",D2:D25)&amp;" Credits Completed"</f>
        <v>0 Credits Completed</v>
      </c>
      <c r="D26" s="138"/>
      <c r="E26" s="111"/>
      <c r="F26" s="111"/>
      <c r="G26" s="111"/>
      <c r="H26" s="111"/>
      <c r="I26" s="111"/>
      <c r="J26" s="112"/>
      <c r="K26" s="113"/>
    </row>
    <row r="27" spans="1:11" s="1" customFormat="1" x14ac:dyDescent="0.2">
      <c r="A27" s="15"/>
      <c r="B27" s="16"/>
      <c r="C27" s="84"/>
      <c r="D27" s="84"/>
      <c r="E27" s="13"/>
      <c r="F27" s="13"/>
      <c r="G27" s="13"/>
      <c r="H27" s="13"/>
      <c r="I27" s="13"/>
      <c r="K27" s="16"/>
    </row>
    <row r="28" spans="1:11" s="1" customFormat="1" x14ac:dyDescent="0.2">
      <c r="A28" s="15"/>
      <c r="B28" s="16"/>
      <c r="C28" s="84"/>
      <c r="D28" s="84"/>
      <c r="E28" s="13"/>
      <c r="F28" s="13"/>
      <c r="G28" s="13"/>
      <c r="H28" s="13"/>
      <c r="I28" s="13"/>
      <c r="K28" s="16"/>
    </row>
    <row r="29" spans="1:11" s="1" customFormat="1" x14ac:dyDescent="0.2">
      <c r="A29" s="15"/>
      <c r="B29" s="16"/>
      <c r="C29" s="84"/>
      <c r="D29" s="84"/>
      <c r="E29" s="13"/>
      <c r="F29" s="13"/>
      <c r="G29" s="13"/>
      <c r="H29" s="13"/>
      <c r="I29" s="13"/>
      <c r="K29" s="16"/>
    </row>
    <row r="30" spans="1:11" s="1" customFormat="1" x14ac:dyDescent="0.2">
      <c r="A30" s="15"/>
      <c r="B30" s="16"/>
      <c r="C30" s="84"/>
      <c r="D30" s="84"/>
      <c r="E30" s="13"/>
      <c r="F30" s="13"/>
      <c r="G30" s="13"/>
      <c r="H30" s="13"/>
      <c r="I30" s="13"/>
      <c r="K30" s="16"/>
    </row>
    <row r="31" spans="1:11" s="1" customFormat="1" x14ac:dyDescent="0.2">
      <c r="A31" s="15"/>
      <c r="B31" s="16"/>
      <c r="C31" s="84"/>
      <c r="D31" s="84"/>
      <c r="E31" s="13"/>
      <c r="F31" s="13"/>
      <c r="G31" s="13"/>
      <c r="H31" s="13"/>
      <c r="I31" s="13"/>
      <c r="K31" s="16"/>
    </row>
    <row r="32" spans="1:11" s="1" customFormat="1" x14ac:dyDescent="0.2">
      <c r="A32" s="15"/>
      <c r="B32" s="16"/>
      <c r="C32" s="84"/>
      <c r="D32" s="84"/>
      <c r="E32" s="13"/>
      <c r="F32" s="13"/>
      <c r="G32" s="13"/>
      <c r="H32" s="13"/>
      <c r="I32" s="13"/>
      <c r="K32" s="16"/>
    </row>
    <row r="33" spans="1:11" s="1" customFormat="1" x14ac:dyDescent="0.2">
      <c r="A33" s="15"/>
      <c r="B33" s="16"/>
      <c r="C33" s="84"/>
      <c r="D33" s="84"/>
      <c r="E33" s="13"/>
      <c r="F33" s="13"/>
      <c r="G33" s="13"/>
      <c r="H33" s="13"/>
      <c r="I33" s="13"/>
      <c r="K33" s="16"/>
    </row>
    <row r="34" spans="1:11" s="1" customFormat="1" x14ac:dyDescent="0.2">
      <c r="A34" s="15"/>
      <c r="B34" s="16"/>
      <c r="C34" s="84"/>
      <c r="D34" s="84"/>
      <c r="E34" s="13"/>
      <c r="F34" s="13"/>
      <c r="G34" s="13"/>
      <c r="H34" s="13"/>
      <c r="I34" s="13"/>
      <c r="K34" s="16"/>
    </row>
    <row r="35" spans="1:11" s="1" customFormat="1" x14ac:dyDescent="0.2">
      <c r="A35" s="15"/>
      <c r="B35" s="16"/>
      <c r="C35" s="84"/>
      <c r="D35" s="84"/>
      <c r="E35" s="13"/>
      <c r="F35" s="13"/>
      <c r="G35" s="13"/>
      <c r="H35" s="13"/>
      <c r="I35" s="13"/>
      <c r="K35" s="16"/>
    </row>
    <row r="36" spans="1:11" s="1" customFormat="1" x14ac:dyDescent="0.2">
      <c r="A36" s="15"/>
      <c r="B36" s="16"/>
      <c r="C36" s="84"/>
      <c r="D36" s="84"/>
      <c r="E36" s="13"/>
      <c r="F36" s="13"/>
      <c r="G36" s="13"/>
      <c r="H36" s="13"/>
      <c r="I36" s="13"/>
      <c r="K36" s="16"/>
    </row>
    <row r="37" spans="1:11" s="1" customFormat="1" x14ac:dyDescent="0.2">
      <c r="A37" s="15"/>
      <c r="B37" s="16"/>
      <c r="C37" s="84"/>
      <c r="D37" s="84"/>
      <c r="E37" s="13"/>
      <c r="F37" s="13"/>
      <c r="G37" s="13"/>
      <c r="H37" s="13"/>
      <c r="I37" s="13"/>
      <c r="K37" s="16"/>
    </row>
    <row r="38" spans="1:11" s="1" customFormat="1" x14ac:dyDescent="0.2">
      <c r="A38" s="15"/>
      <c r="B38" s="16"/>
      <c r="C38" s="84"/>
      <c r="D38" s="84"/>
      <c r="E38" s="13"/>
      <c r="F38" s="13"/>
      <c r="G38" s="13"/>
      <c r="H38" s="13"/>
      <c r="I38" s="13"/>
      <c r="K38" s="16"/>
    </row>
    <row r="39" spans="1:11" s="1" customFormat="1" x14ac:dyDescent="0.2">
      <c r="A39" s="15"/>
      <c r="B39" s="16"/>
      <c r="C39" s="84"/>
      <c r="D39" s="84"/>
      <c r="E39" s="13"/>
      <c r="F39" s="13"/>
      <c r="G39" s="13"/>
      <c r="H39" s="13"/>
      <c r="I39" s="13"/>
      <c r="K39" s="16"/>
    </row>
    <row r="40" spans="1:11" s="1" customFormat="1" x14ac:dyDescent="0.2">
      <c r="A40" s="15"/>
      <c r="B40" s="16"/>
      <c r="C40" s="84"/>
      <c r="D40" s="84"/>
      <c r="E40" s="13"/>
      <c r="F40" s="13"/>
      <c r="G40" s="13"/>
      <c r="H40" s="13"/>
      <c r="I40" s="13"/>
      <c r="K40" s="16"/>
    </row>
    <row r="41" spans="1:11" s="1" customFormat="1" x14ac:dyDescent="0.2">
      <c r="A41" s="15"/>
      <c r="B41" s="16"/>
      <c r="C41" s="84"/>
      <c r="D41" s="84"/>
      <c r="E41" s="13"/>
      <c r="F41" s="13"/>
      <c r="G41" s="13"/>
      <c r="H41" s="13"/>
      <c r="I41" s="13"/>
      <c r="K41" s="16"/>
    </row>
    <row r="42" spans="1:11" s="1" customFormat="1" x14ac:dyDescent="0.2">
      <c r="A42" s="15"/>
      <c r="B42" s="16"/>
      <c r="C42" s="84"/>
      <c r="D42" s="84"/>
      <c r="E42" s="13"/>
      <c r="F42" s="13"/>
      <c r="G42" s="13"/>
      <c r="H42" s="13"/>
      <c r="I42" s="13"/>
      <c r="K42" s="16"/>
    </row>
    <row r="43" spans="1:11" s="1" customFormat="1" x14ac:dyDescent="0.2">
      <c r="A43" s="15"/>
      <c r="B43" s="16"/>
      <c r="C43" s="84"/>
      <c r="D43" s="84"/>
      <c r="E43" s="13"/>
      <c r="F43" s="13"/>
      <c r="G43" s="13"/>
      <c r="H43" s="13"/>
      <c r="I43" s="13"/>
      <c r="K43" s="16"/>
    </row>
    <row r="44" spans="1:11" s="1" customFormat="1" x14ac:dyDescent="0.2">
      <c r="A44" s="15"/>
      <c r="B44" s="16"/>
      <c r="C44" s="84"/>
      <c r="D44" s="84"/>
      <c r="E44" s="13"/>
      <c r="F44" s="13"/>
      <c r="G44" s="13"/>
      <c r="H44" s="13"/>
      <c r="I44" s="13"/>
      <c r="K44" s="16"/>
    </row>
    <row r="45" spans="1:11" s="1" customFormat="1" x14ac:dyDescent="0.2">
      <c r="A45" s="15"/>
      <c r="B45" s="16"/>
      <c r="C45" s="84"/>
      <c r="D45" s="84"/>
      <c r="E45" s="13"/>
      <c r="F45" s="13"/>
      <c r="G45" s="13"/>
      <c r="H45" s="13"/>
      <c r="I45" s="13"/>
      <c r="K45" s="16"/>
    </row>
    <row r="46" spans="1:11" s="1" customFormat="1" x14ac:dyDescent="0.2">
      <c r="A46" s="15"/>
      <c r="B46" s="16"/>
      <c r="C46" s="84"/>
      <c r="D46" s="84"/>
      <c r="E46" s="13"/>
      <c r="F46" s="13"/>
      <c r="G46" s="13"/>
      <c r="H46" s="13"/>
      <c r="I46" s="13"/>
      <c r="K46" s="16"/>
    </row>
    <row r="47" spans="1:11" s="1" customFormat="1" x14ac:dyDescent="0.2">
      <c r="A47" s="15"/>
      <c r="B47" s="16"/>
      <c r="C47" s="84"/>
      <c r="D47" s="84"/>
      <c r="E47" s="13"/>
      <c r="F47" s="13"/>
      <c r="G47" s="13"/>
      <c r="H47" s="13"/>
      <c r="I47" s="13"/>
      <c r="K47" s="16"/>
    </row>
    <row r="48" spans="1:11" s="1" customFormat="1" x14ac:dyDescent="0.2">
      <c r="A48" s="15"/>
      <c r="B48" s="16"/>
      <c r="C48" s="84"/>
      <c r="D48" s="84"/>
      <c r="E48" s="13"/>
      <c r="F48" s="13"/>
      <c r="G48" s="13"/>
      <c r="H48" s="13"/>
      <c r="I48" s="13"/>
      <c r="K48" s="16"/>
    </row>
    <row r="49" spans="1:11" s="1" customFormat="1" x14ac:dyDescent="0.2">
      <c r="A49" s="15"/>
      <c r="B49" s="16"/>
      <c r="C49" s="84"/>
      <c r="D49" s="84"/>
      <c r="E49" s="13"/>
      <c r="F49" s="13"/>
      <c r="G49" s="13"/>
      <c r="H49" s="13"/>
      <c r="I49" s="13"/>
      <c r="K49" s="16"/>
    </row>
    <row r="50" spans="1:11" s="1" customFormat="1" x14ac:dyDescent="0.2">
      <c r="A50" s="15"/>
      <c r="B50" s="16"/>
      <c r="C50" s="84"/>
      <c r="D50" s="84"/>
      <c r="E50" s="13"/>
      <c r="F50" s="13"/>
      <c r="G50" s="13"/>
      <c r="H50" s="13"/>
      <c r="I50" s="13"/>
      <c r="K50" s="16"/>
    </row>
    <row r="51" spans="1:11" s="1" customFormat="1" x14ac:dyDescent="0.2">
      <c r="A51" s="15"/>
      <c r="B51" s="16"/>
      <c r="C51" s="84"/>
      <c r="D51" s="84"/>
      <c r="E51" s="13"/>
      <c r="F51" s="13"/>
      <c r="G51" s="13"/>
      <c r="H51" s="13"/>
      <c r="I51" s="13"/>
      <c r="K51" s="16"/>
    </row>
    <row r="52" spans="1:11" s="1" customFormat="1" x14ac:dyDescent="0.2">
      <c r="A52" s="15"/>
      <c r="B52" s="16"/>
      <c r="C52" s="84"/>
      <c r="D52" s="84"/>
      <c r="E52" s="13"/>
      <c r="F52" s="13"/>
      <c r="G52" s="13"/>
      <c r="H52" s="13"/>
      <c r="I52" s="13"/>
      <c r="K52" s="16"/>
    </row>
    <row r="53" spans="1:11" s="1" customFormat="1" x14ac:dyDescent="0.2">
      <c r="A53" s="15"/>
      <c r="B53" s="16"/>
      <c r="C53" s="84"/>
      <c r="D53" s="84"/>
      <c r="E53" s="13"/>
      <c r="F53" s="13"/>
      <c r="G53" s="13"/>
      <c r="H53" s="13"/>
      <c r="I53" s="13"/>
      <c r="K53" s="16"/>
    </row>
    <row r="54" spans="1:11" s="1" customFormat="1" x14ac:dyDescent="0.2">
      <c r="A54" s="15"/>
      <c r="B54" s="16"/>
      <c r="C54" s="84"/>
      <c r="D54" s="84"/>
      <c r="E54" s="13"/>
      <c r="F54" s="13"/>
      <c r="G54" s="13"/>
      <c r="H54" s="13"/>
      <c r="I54" s="13"/>
      <c r="K54" s="16"/>
    </row>
    <row r="55" spans="1:11" s="1" customFormat="1" x14ac:dyDescent="0.2">
      <c r="A55" s="15"/>
      <c r="B55" s="16"/>
      <c r="C55" s="84"/>
      <c r="D55" s="84"/>
      <c r="E55" s="13"/>
      <c r="F55" s="13"/>
      <c r="G55" s="13"/>
      <c r="H55" s="13"/>
      <c r="I55" s="13"/>
      <c r="K55" s="16"/>
    </row>
    <row r="56" spans="1:11" s="1" customFormat="1" x14ac:dyDescent="0.2">
      <c r="A56" s="15"/>
      <c r="B56" s="16"/>
      <c r="C56" s="84"/>
      <c r="D56" s="84"/>
      <c r="E56" s="13"/>
      <c r="F56" s="13"/>
      <c r="G56" s="13"/>
      <c r="H56" s="13"/>
      <c r="I56" s="13"/>
      <c r="K56" s="16"/>
    </row>
    <row r="57" spans="1:11" s="1" customFormat="1" x14ac:dyDescent="0.2">
      <c r="A57" s="15"/>
      <c r="B57" s="16"/>
      <c r="C57" s="84"/>
      <c r="D57" s="84"/>
      <c r="E57" s="13"/>
      <c r="F57" s="13"/>
      <c r="G57" s="13"/>
      <c r="H57" s="13"/>
      <c r="I57" s="13"/>
      <c r="K57" s="16"/>
    </row>
    <row r="58" spans="1:11" s="1" customFormat="1" x14ac:dyDescent="0.2">
      <c r="A58" s="15"/>
      <c r="B58" s="16"/>
      <c r="C58" s="84"/>
      <c r="D58" s="84"/>
      <c r="E58" s="13"/>
      <c r="F58" s="13"/>
      <c r="G58" s="13"/>
      <c r="H58" s="13"/>
      <c r="I58" s="13"/>
      <c r="K58" s="16"/>
    </row>
    <row r="59" spans="1:11" s="1" customFormat="1" x14ac:dyDescent="0.2">
      <c r="A59" s="15"/>
      <c r="B59" s="16"/>
      <c r="C59" s="84"/>
      <c r="D59" s="84"/>
      <c r="E59" s="13"/>
      <c r="F59" s="13"/>
      <c r="G59" s="13"/>
      <c r="H59" s="13"/>
      <c r="I59" s="13"/>
      <c r="K59" s="16"/>
    </row>
    <row r="60" spans="1:11" s="1" customFormat="1" x14ac:dyDescent="0.2">
      <c r="A60" s="15"/>
      <c r="B60" s="16"/>
      <c r="C60" s="84"/>
      <c r="D60" s="84"/>
      <c r="E60" s="13"/>
      <c r="F60" s="13"/>
      <c r="G60" s="13"/>
      <c r="H60" s="13"/>
      <c r="I60" s="13"/>
      <c r="K60" s="16"/>
    </row>
    <row r="61" spans="1:11" s="1" customFormat="1" x14ac:dyDescent="0.2">
      <c r="A61" s="15"/>
      <c r="B61" s="16"/>
      <c r="C61" s="84"/>
      <c r="D61" s="84"/>
      <c r="E61" s="13"/>
      <c r="F61" s="13"/>
      <c r="G61" s="13"/>
      <c r="H61" s="13"/>
      <c r="I61" s="13"/>
      <c r="K61" s="16"/>
    </row>
    <row r="62" spans="1:11" s="1" customFormat="1" x14ac:dyDescent="0.2">
      <c r="A62" s="15"/>
      <c r="B62" s="16"/>
      <c r="C62" s="84"/>
      <c r="D62" s="84"/>
      <c r="E62" s="13"/>
      <c r="F62" s="13"/>
      <c r="G62" s="13"/>
      <c r="H62" s="13"/>
      <c r="I62" s="13"/>
      <c r="K62" s="16"/>
    </row>
    <row r="63" spans="1:11" s="1" customFormat="1" x14ac:dyDescent="0.2">
      <c r="A63" s="15"/>
      <c r="B63" s="16"/>
      <c r="C63" s="84"/>
      <c r="D63" s="84"/>
      <c r="E63" s="13"/>
      <c r="F63" s="13"/>
      <c r="G63" s="13"/>
      <c r="H63" s="13"/>
      <c r="I63" s="13"/>
      <c r="K63" s="16"/>
    </row>
    <row r="64" spans="1:11" s="1" customFormat="1" x14ac:dyDescent="0.2">
      <c r="A64" s="15"/>
      <c r="B64" s="16"/>
      <c r="C64" s="84"/>
      <c r="D64" s="84"/>
      <c r="E64" s="13"/>
      <c r="F64" s="13"/>
      <c r="G64" s="13"/>
      <c r="H64" s="13"/>
      <c r="I64" s="13"/>
      <c r="K64" s="16"/>
    </row>
    <row r="65" spans="1:11" s="1" customFormat="1" x14ac:dyDescent="0.2">
      <c r="A65" s="15"/>
      <c r="B65" s="16"/>
      <c r="C65" s="84"/>
      <c r="D65" s="84"/>
      <c r="E65" s="13"/>
      <c r="F65" s="13"/>
      <c r="G65" s="13"/>
      <c r="H65" s="13"/>
      <c r="I65" s="13"/>
      <c r="K65" s="16"/>
    </row>
    <row r="66" spans="1:11" s="1" customFormat="1" x14ac:dyDescent="0.2">
      <c r="A66" s="15"/>
      <c r="B66" s="16"/>
      <c r="C66" s="84"/>
      <c r="D66" s="84"/>
      <c r="E66" s="13"/>
      <c r="F66" s="13"/>
      <c r="G66" s="13"/>
      <c r="H66" s="13"/>
      <c r="I66" s="13"/>
      <c r="K66" s="16"/>
    </row>
    <row r="67" spans="1:11" s="1" customFormat="1" x14ac:dyDescent="0.2">
      <c r="A67" s="15"/>
      <c r="B67" s="16"/>
      <c r="C67" s="84"/>
      <c r="D67" s="84"/>
      <c r="E67" s="13"/>
      <c r="F67" s="13"/>
      <c r="G67" s="13"/>
      <c r="H67" s="13"/>
      <c r="I67" s="13"/>
      <c r="K67" s="16"/>
    </row>
    <row r="68" spans="1:11" s="1" customFormat="1" x14ac:dyDescent="0.2">
      <c r="A68" s="15"/>
      <c r="B68" s="16"/>
      <c r="C68" s="84"/>
      <c r="D68" s="84"/>
      <c r="E68" s="13"/>
      <c r="F68" s="13"/>
      <c r="G68" s="13"/>
      <c r="H68" s="13"/>
      <c r="I68" s="13"/>
      <c r="K68" s="16"/>
    </row>
    <row r="69" spans="1:11" s="1" customFormat="1" x14ac:dyDescent="0.2">
      <c r="A69" s="15"/>
      <c r="B69" s="16"/>
      <c r="C69" s="84"/>
      <c r="D69" s="84"/>
      <c r="E69" s="13"/>
      <c r="F69" s="13"/>
      <c r="G69" s="13"/>
      <c r="H69" s="13"/>
      <c r="I69" s="13"/>
      <c r="K69" s="16"/>
    </row>
    <row r="70" spans="1:11" s="1" customFormat="1" x14ac:dyDescent="0.2">
      <c r="A70" s="15"/>
      <c r="B70" s="16"/>
      <c r="C70" s="84"/>
      <c r="D70" s="84"/>
      <c r="E70" s="13"/>
      <c r="F70" s="13"/>
      <c r="G70" s="13"/>
      <c r="H70" s="13"/>
      <c r="I70" s="13"/>
      <c r="K70" s="16"/>
    </row>
    <row r="71" spans="1:11" s="1" customFormat="1" x14ac:dyDescent="0.2">
      <c r="A71" s="15"/>
      <c r="B71" s="16"/>
      <c r="C71" s="84"/>
      <c r="D71" s="84"/>
      <c r="E71" s="13"/>
      <c r="F71" s="13"/>
      <c r="G71" s="13"/>
      <c r="H71" s="13"/>
      <c r="I71" s="13"/>
      <c r="K71" s="16"/>
    </row>
    <row r="72" spans="1:11" s="1" customFormat="1" x14ac:dyDescent="0.2">
      <c r="A72" s="15"/>
      <c r="B72" s="16"/>
      <c r="C72" s="84"/>
      <c r="D72" s="84"/>
      <c r="E72" s="13"/>
      <c r="F72" s="13"/>
      <c r="G72" s="13"/>
      <c r="H72" s="13"/>
      <c r="I72" s="13"/>
      <c r="K72" s="16"/>
    </row>
    <row r="73" spans="1:11" s="1" customFormat="1" x14ac:dyDescent="0.2">
      <c r="A73" s="15"/>
      <c r="B73" s="16"/>
      <c r="C73" s="84"/>
      <c r="D73" s="84"/>
      <c r="E73" s="13"/>
      <c r="F73" s="13"/>
      <c r="G73" s="13"/>
      <c r="H73" s="13"/>
      <c r="I73" s="13"/>
      <c r="K73" s="16"/>
    </row>
    <row r="74" spans="1:11" s="1" customFormat="1" x14ac:dyDescent="0.2">
      <c r="A74" s="15"/>
      <c r="B74" s="16"/>
      <c r="C74" s="84"/>
      <c r="D74" s="84"/>
      <c r="E74" s="13"/>
      <c r="F74" s="13"/>
      <c r="G74" s="13"/>
      <c r="H74" s="13"/>
      <c r="I74" s="13"/>
      <c r="K74" s="16"/>
    </row>
    <row r="75" spans="1:11" s="1" customFormat="1" x14ac:dyDescent="0.2">
      <c r="A75" s="15"/>
      <c r="B75" s="16"/>
      <c r="C75" s="84"/>
      <c r="D75" s="84"/>
      <c r="E75" s="13"/>
      <c r="F75" s="13"/>
      <c r="G75" s="13"/>
      <c r="H75" s="13"/>
      <c r="I75" s="13"/>
      <c r="K75" s="16"/>
    </row>
    <row r="76" spans="1:11" s="1" customFormat="1" x14ac:dyDescent="0.2">
      <c r="A76" s="15"/>
      <c r="B76" s="16"/>
      <c r="C76" s="84"/>
      <c r="D76" s="84"/>
      <c r="E76" s="13"/>
      <c r="F76" s="13"/>
      <c r="G76" s="13"/>
      <c r="H76" s="13"/>
      <c r="I76" s="13"/>
      <c r="K76" s="16"/>
    </row>
    <row r="77" spans="1:11" s="1" customFormat="1" x14ac:dyDescent="0.2">
      <c r="A77" s="15"/>
      <c r="B77" s="16"/>
      <c r="C77" s="84"/>
      <c r="D77" s="84"/>
      <c r="E77" s="13"/>
      <c r="F77" s="13"/>
      <c r="G77" s="13"/>
      <c r="H77" s="13"/>
      <c r="I77" s="13"/>
      <c r="K77" s="16"/>
    </row>
    <row r="78" spans="1:11" s="1" customFormat="1" x14ac:dyDescent="0.2">
      <c r="A78" s="15"/>
      <c r="B78" s="16"/>
      <c r="C78" s="84"/>
      <c r="D78" s="84"/>
      <c r="E78" s="13"/>
      <c r="F78" s="13"/>
      <c r="G78" s="13"/>
      <c r="H78" s="13"/>
      <c r="I78" s="13"/>
      <c r="K78" s="16"/>
    </row>
    <row r="79" spans="1:11" s="1" customFormat="1" x14ac:dyDescent="0.2">
      <c r="A79" s="15"/>
      <c r="B79" s="16"/>
      <c r="C79" s="84"/>
      <c r="D79" s="84"/>
      <c r="E79" s="13"/>
      <c r="F79" s="13"/>
      <c r="G79" s="13"/>
      <c r="H79" s="13"/>
      <c r="I79" s="13"/>
      <c r="K79" s="16"/>
    </row>
    <row r="80" spans="1:11" s="1" customFormat="1" x14ac:dyDescent="0.2">
      <c r="A80" s="15"/>
      <c r="B80" s="16"/>
      <c r="C80" s="84"/>
      <c r="D80" s="84"/>
      <c r="E80" s="13"/>
      <c r="F80" s="13"/>
      <c r="G80" s="13"/>
      <c r="H80" s="13"/>
      <c r="I80" s="13"/>
      <c r="K80" s="16"/>
    </row>
    <row r="81" spans="1:11" s="1" customFormat="1" x14ac:dyDescent="0.2">
      <c r="A81" s="15"/>
      <c r="B81" s="16"/>
      <c r="C81" s="84"/>
      <c r="D81" s="84"/>
      <c r="E81" s="13"/>
      <c r="F81" s="13"/>
      <c r="G81" s="13"/>
      <c r="H81" s="13"/>
      <c r="I81" s="13"/>
      <c r="K81" s="16"/>
    </row>
    <row r="82" spans="1:11" s="1" customFormat="1" x14ac:dyDescent="0.2">
      <c r="A82" s="15"/>
      <c r="B82" s="16"/>
      <c r="C82" s="84"/>
      <c r="D82" s="84"/>
      <c r="E82" s="13"/>
      <c r="F82" s="13"/>
      <c r="G82" s="13"/>
      <c r="H82" s="13"/>
      <c r="I82" s="13"/>
      <c r="K82" s="16"/>
    </row>
    <row r="83" spans="1:11" s="1" customFormat="1" x14ac:dyDescent="0.2">
      <c r="A83" s="15"/>
      <c r="B83" s="16"/>
      <c r="C83" s="84"/>
      <c r="D83" s="84"/>
      <c r="E83" s="13"/>
      <c r="F83" s="13"/>
      <c r="G83" s="13"/>
      <c r="H83" s="13"/>
      <c r="I83" s="13"/>
      <c r="K83" s="16"/>
    </row>
    <row r="84" spans="1:11" s="1" customFormat="1" x14ac:dyDescent="0.2">
      <c r="A84" s="15"/>
      <c r="B84" s="16"/>
      <c r="C84" s="84"/>
      <c r="D84" s="84"/>
      <c r="E84" s="13"/>
      <c r="F84" s="13"/>
      <c r="G84" s="13"/>
      <c r="H84" s="13"/>
      <c r="I84" s="13"/>
      <c r="K84" s="16"/>
    </row>
    <row r="85" spans="1:11" s="1" customFormat="1" x14ac:dyDescent="0.2">
      <c r="A85" s="15"/>
      <c r="B85" s="16"/>
      <c r="C85" s="84"/>
      <c r="D85" s="84"/>
      <c r="E85" s="13"/>
      <c r="F85" s="13"/>
      <c r="G85" s="13"/>
      <c r="H85" s="13"/>
      <c r="I85" s="13"/>
      <c r="K85" s="16"/>
    </row>
    <row r="86" spans="1:11" s="1" customFormat="1" x14ac:dyDescent="0.2">
      <c r="A86" s="15"/>
      <c r="B86" s="16"/>
      <c r="C86" s="84"/>
      <c r="D86" s="84"/>
      <c r="E86" s="13"/>
      <c r="F86" s="13"/>
      <c r="G86" s="13"/>
      <c r="H86" s="13"/>
      <c r="I86" s="13"/>
      <c r="K86" s="16"/>
    </row>
    <row r="87" spans="1:11" s="1" customFormat="1" x14ac:dyDescent="0.2">
      <c r="A87" s="15"/>
      <c r="B87" s="16"/>
      <c r="C87" s="84"/>
      <c r="D87" s="84"/>
      <c r="E87" s="13"/>
      <c r="F87" s="13"/>
      <c r="G87" s="13"/>
      <c r="H87" s="13"/>
      <c r="I87" s="13"/>
      <c r="K87" s="16"/>
    </row>
    <row r="88" spans="1:11" s="1" customFormat="1" x14ac:dyDescent="0.2">
      <c r="A88" s="15"/>
      <c r="B88" s="16"/>
      <c r="C88" s="84"/>
      <c r="D88" s="84"/>
      <c r="E88" s="13"/>
      <c r="F88" s="13"/>
      <c r="G88" s="13"/>
      <c r="H88" s="13"/>
      <c r="I88" s="13"/>
      <c r="K88" s="16"/>
    </row>
    <row r="89" spans="1:11" s="1" customFormat="1" x14ac:dyDescent="0.2">
      <c r="A89" s="15"/>
      <c r="B89" s="16"/>
      <c r="C89" s="84"/>
      <c r="D89" s="84"/>
      <c r="E89" s="13"/>
      <c r="F89" s="13"/>
      <c r="G89" s="13"/>
      <c r="H89" s="13"/>
      <c r="I89" s="13"/>
      <c r="K89" s="16"/>
    </row>
    <row r="90" spans="1:11" s="1" customFormat="1" x14ac:dyDescent="0.2">
      <c r="A90" s="15"/>
      <c r="B90" s="16"/>
      <c r="C90" s="84"/>
      <c r="D90" s="84"/>
      <c r="E90" s="13"/>
      <c r="F90" s="13"/>
      <c r="G90" s="13"/>
      <c r="H90" s="13"/>
      <c r="I90" s="13"/>
      <c r="K90" s="16"/>
    </row>
    <row r="91" spans="1:11" s="1" customFormat="1" x14ac:dyDescent="0.2">
      <c r="A91" s="15"/>
      <c r="B91" s="16"/>
      <c r="C91" s="84"/>
      <c r="D91" s="84"/>
      <c r="E91" s="13"/>
      <c r="F91" s="13"/>
      <c r="G91" s="13"/>
      <c r="H91" s="13"/>
      <c r="I91" s="13"/>
      <c r="K91" s="16"/>
    </row>
    <row r="92" spans="1:11" s="1" customFormat="1" x14ac:dyDescent="0.2">
      <c r="A92" s="15"/>
      <c r="B92" s="16"/>
      <c r="C92" s="84"/>
      <c r="D92" s="84"/>
      <c r="E92" s="13"/>
      <c r="F92" s="13"/>
      <c r="G92" s="13"/>
      <c r="H92" s="13"/>
      <c r="I92" s="13"/>
      <c r="K92" s="16"/>
    </row>
    <row r="93" spans="1:11" s="1" customFormat="1" x14ac:dyDescent="0.2">
      <c r="A93" s="15"/>
      <c r="B93" s="16"/>
      <c r="C93" s="84"/>
      <c r="D93" s="84"/>
      <c r="E93" s="13"/>
      <c r="F93" s="13"/>
      <c r="G93" s="13"/>
      <c r="H93" s="13"/>
      <c r="I93" s="13"/>
      <c r="K93" s="16"/>
    </row>
    <row r="94" spans="1:11" s="1" customFormat="1" x14ac:dyDescent="0.2">
      <c r="A94" s="15"/>
      <c r="B94" s="16"/>
      <c r="C94" s="84"/>
      <c r="D94" s="84"/>
      <c r="E94" s="13"/>
      <c r="F94" s="13"/>
      <c r="G94" s="13"/>
      <c r="H94" s="13"/>
      <c r="I94" s="13"/>
      <c r="K94" s="16"/>
    </row>
    <row r="95" spans="1:11" s="1" customFormat="1" x14ac:dyDescent="0.2">
      <c r="A95" s="15"/>
      <c r="B95" s="16"/>
      <c r="C95" s="84"/>
      <c r="D95" s="84"/>
      <c r="E95" s="13"/>
      <c r="F95" s="13"/>
      <c r="G95" s="13"/>
      <c r="H95" s="13"/>
      <c r="I95" s="13"/>
      <c r="K95" s="16"/>
    </row>
    <row r="96" spans="1:11" s="1" customFormat="1" x14ac:dyDescent="0.2">
      <c r="A96" s="15"/>
      <c r="B96" s="16"/>
      <c r="C96" s="84"/>
      <c r="D96" s="84"/>
      <c r="E96" s="13"/>
      <c r="F96" s="13"/>
      <c r="G96" s="13"/>
      <c r="H96" s="13"/>
      <c r="I96" s="13"/>
      <c r="K96" s="16"/>
    </row>
    <row r="97" spans="1:11" s="1" customFormat="1" x14ac:dyDescent="0.2">
      <c r="A97" s="15"/>
      <c r="B97" s="16"/>
      <c r="C97" s="84"/>
      <c r="D97" s="84"/>
      <c r="E97" s="13"/>
      <c r="F97" s="13"/>
      <c r="G97" s="13"/>
      <c r="H97" s="13"/>
      <c r="I97" s="13"/>
      <c r="K97" s="16"/>
    </row>
    <row r="98" spans="1:11" s="1" customFormat="1" x14ac:dyDescent="0.2">
      <c r="A98" s="15"/>
      <c r="B98" s="16"/>
      <c r="C98" s="84"/>
      <c r="D98" s="84"/>
      <c r="E98" s="13"/>
      <c r="F98" s="13"/>
      <c r="G98" s="13"/>
      <c r="H98" s="13"/>
      <c r="I98" s="13"/>
      <c r="K98" s="16"/>
    </row>
    <row r="99" spans="1:11" s="1" customFormat="1" x14ac:dyDescent="0.2">
      <c r="A99" s="15"/>
      <c r="B99" s="16"/>
      <c r="C99" s="84"/>
      <c r="D99" s="84"/>
      <c r="E99" s="13"/>
      <c r="F99" s="13"/>
      <c r="G99" s="13"/>
      <c r="H99" s="13"/>
      <c r="I99" s="13"/>
      <c r="K99" s="16"/>
    </row>
    <row r="100" spans="1:11" s="1" customFormat="1" x14ac:dyDescent="0.2">
      <c r="A100" s="15"/>
      <c r="B100" s="16"/>
      <c r="C100" s="84"/>
      <c r="D100" s="84"/>
      <c r="E100" s="13"/>
      <c r="F100" s="13"/>
      <c r="G100" s="13"/>
      <c r="H100" s="13"/>
      <c r="I100" s="13"/>
      <c r="K100" s="16"/>
    </row>
    <row r="101" spans="1:11" s="1" customFormat="1" x14ac:dyDescent="0.2">
      <c r="A101" s="15"/>
      <c r="B101" s="16"/>
      <c r="C101" s="84"/>
      <c r="D101" s="84"/>
      <c r="E101" s="13"/>
      <c r="F101" s="13"/>
      <c r="G101" s="13"/>
      <c r="H101" s="13"/>
      <c r="I101" s="13"/>
      <c r="K101" s="16"/>
    </row>
    <row r="102" spans="1:11" s="1" customFormat="1" x14ac:dyDescent="0.2">
      <c r="A102" s="15"/>
      <c r="B102" s="16"/>
      <c r="C102" s="84"/>
      <c r="D102" s="84"/>
      <c r="E102" s="13"/>
      <c r="F102" s="13"/>
      <c r="G102" s="13"/>
      <c r="H102" s="13"/>
      <c r="I102" s="13"/>
      <c r="K102" s="16"/>
    </row>
    <row r="103" spans="1:11" s="1" customFormat="1" x14ac:dyDescent="0.2">
      <c r="A103" s="15"/>
      <c r="B103" s="16"/>
      <c r="C103" s="84"/>
      <c r="D103" s="84"/>
      <c r="E103" s="13"/>
      <c r="F103" s="13"/>
      <c r="G103" s="13"/>
      <c r="H103" s="13"/>
      <c r="I103" s="13"/>
      <c r="K103" s="16"/>
    </row>
    <row r="104" spans="1:11" s="1" customFormat="1" x14ac:dyDescent="0.2">
      <c r="A104" s="15"/>
      <c r="B104" s="16"/>
      <c r="C104" s="84"/>
      <c r="D104" s="84"/>
      <c r="E104" s="13"/>
      <c r="F104" s="13"/>
      <c r="G104" s="13"/>
      <c r="H104" s="13"/>
      <c r="I104" s="13"/>
      <c r="K104" s="16"/>
    </row>
    <row r="105" spans="1:11" s="1" customFormat="1" x14ac:dyDescent="0.2">
      <c r="A105" s="15"/>
      <c r="B105" s="16"/>
      <c r="C105" s="84"/>
      <c r="D105" s="84"/>
      <c r="E105" s="13"/>
      <c r="F105" s="13"/>
      <c r="G105" s="13"/>
      <c r="H105" s="13"/>
      <c r="I105" s="13"/>
      <c r="K105" s="16"/>
    </row>
    <row r="106" spans="1:11" s="1" customFormat="1" x14ac:dyDescent="0.2">
      <c r="A106" s="15"/>
      <c r="B106" s="16"/>
      <c r="C106" s="84"/>
      <c r="D106" s="84"/>
      <c r="E106" s="13"/>
      <c r="F106" s="13"/>
      <c r="G106" s="13"/>
      <c r="H106" s="13"/>
      <c r="I106" s="13"/>
      <c r="K106" s="16"/>
    </row>
    <row r="107" spans="1:11" s="1" customFormat="1" x14ac:dyDescent="0.2">
      <c r="A107" s="15"/>
      <c r="B107" s="16"/>
      <c r="C107" s="84"/>
      <c r="D107" s="84"/>
      <c r="E107" s="13"/>
      <c r="F107" s="13"/>
      <c r="G107" s="13"/>
      <c r="H107" s="13"/>
      <c r="I107" s="13"/>
      <c r="K107" s="16"/>
    </row>
    <row r="108" spans="1:11" s="1" customFormat="1" x14ac:dyDescent="0.2">
      <c r="A108" s="15"/>
      <c r="B108" s="16"/>
      <c r="C108" s="84"/>
      <c r="D108" s="84"/>
      <c r="E108" s="13"/>
      <c r="F108" s="13"/>
      <c r="G108" s="13"/>
      <c r="H108" s="13"/>
      <c r="I108" s="13"/>
      <c r="K108" s="16"/>
    </row>
    <row r="109" spans="1:11" s="1" customFormat="1" x14ac:dyDescent="0.2">
      <c r="A109" s="15"/>
      <c r="B109" s="16"/>
      <c r="C109" s="84"/>
      <c r="D109" s="84"/>
      <c r="E109" s="13"/>
      <c r="F109" s="13"/>
      <c r="G109" s="13"/>
      <c r="H109" s="13"/>
      <c r="I109" s="13"/>
      <c r="K109" s="16"/>
    </row>
    <row r="110" spans="1:11" s="1" customFormat="1" x14ac:dyDescent="0.2">
      <c r="A110" s="15"/>
      <c r="B110" s="16"/>
      <c r="C110" s="84"/>
      <c r="D110" s="84"/>
      <c r="E110" s="13"/>
      <c r="F110" s="13"/>
      <c r="G110" s="13"/>
      <c r="H110" s="13"/>
      <c r="I110" s="13"/>
      <c r="K110" s="16"/>
    </row>
    <row r="111" spans="1:11" s="1" customFormat="1" x14ac:dyDescent="0.2">
      <c r="A111" s="15"/>
      <c r="B111" s="16"/>
      <c r="C111" s="84"/>
      <c r="D111" s="84"/>
      <c r="E111" s="13"/>
      <c r="F111" s="13"/>
      <c r="G111" s="13"/>
      <c r="H111" s="13"/>
      <c r="I111" s="13"/>
      <c r="K111" s="16"/>
    </row>
    <row r="112" spans="1:11" s="1" customFormat="1" x14ac:dyDescent="0.2">
      <c r="A112" s="15"/>
      <c r="B112" s="16"/>
      <c r="C112" s="84"/>
      <c r="D112" s="84"/>
      <c r="E112" s="13"/>
      <c r="F112" s="13"/>
      <c r="G112" s="13"/>
      <c r="H112" s="13"/>
      <c r="I112" s="13"/>
      <c r="K112" s="16"/>
    </row>
    <row r="113" spans="1:11" s="1" customFormat="1" x14ac:dyDescent="0.2">
      <c r="A113" s="15"/>
      <c r="B113" s="16"/>
      <c r="C113" s="84"/>
      <c r="D113" s="84"/>
      <c r="E113" s="13"/>
      <c r="F113" s="13"/>
      <c r="G113" s="13"/>
      <c r="H113" s="13"/>
      <c r="I113" s="13"/>
      <c r="K113" s="16"/>
    </row>
    <row r="114" spans="1:11" s="1" customFormat="1" x14ac:dyDescent="0.2">
      <c r="A114" s="15"/>
      <c r="B114" s="16"/>
      <c r="C114" s="84"/>
      <c r="D114" s="84"/>
      <c r="E114" s="13"/>
      <c r="F114" s="13"/>
      <c r="G114" s="13"/>
      <c r="H114" s="13"/>
      <c r="I114" s="13"/>
      <c r="K114" s="16"/>
    </row>
    <row r="115" spans="1:11" s="1" customFormat="1" x14ac:dyDescent="0.2">
      <c r="A115" s="15"/>
      <c r="B115" s="16"/>
      <c r="C115" s="84"/>
      <c r="D115" s="84"/>
      <c r="E115" s="13"/>
      <c r="F115" s="13"/>
      <c r="G115" s="13"/>
      <c r="H115" s="13"/>
      <c r="I115" s="13"/>
      <c r="K115" s="16"/>
    </row>
    <row r="116" spans="1:11" s="1" customFormat="1" x14ac:dyDescent="0.2">
      <c r="A116" s="15"/>
      <c r="B116" s="16"/>
      <c r="C116" s="84"/>
      <c r="D116" s="84"/>
      <c r="E116" s="13"/>
      <c r="F116" s="13"/>
      <c r="G116" s="13"/>
      <c r="H116" s="13"/>
      <c r="I116" s="13"/>
      <c r="K116" s="16"/>
    </row>
    <row r="117" spans="1:11" s="1" customFormat="1" x14ac:dyDescent="0.2">
      <c r="A117" s="15"/>
      <c r="B117" s="16"/>
      <c r="C117" s="84"/>
      <c r="D117" s="84"/>
      <c r="E117" s="13"/>
      <c r="F117" s="13"/>
      <c r="G117" s="13"/>
      <c r="H117" s="13"/>
      <c r="I117" s="13"/>
      <c r="K117" s="16"/>
    </row>
    <row r="118" spans="1:11" s="1" customFormat="1" x14ac:dyDescent="0.2">
      <c r="A118" s="15"/>
      <c r="B118" s="16"/>
      <c r="C118" s="84"/>
      <c r="D118" s="84"/>
      <c r="E118" s="13"/>
      <c r="F118" s="13"/>
      <c r="G118" s="13"/>
      <c r="H118" s="13"/>
      <c r="I118" s="13"/>
      <c r="K118" s="16"/>
    </row>
    <row r="119" spans="1:11" s="1" customFormat="1" x14ac:dyDescent="0.2">
      <c r="A119" s="15"/>
      <c r="B119" s="16"/>
      <c r="C119" s="84"/>
      <c r="D119" s="84"/>
      <c r="E119" s="13"/>
      <c r="F119" s="13"/>
      <c r="G119" s="13"/>
      <c r="H119" s="13"/>
      <c r="I119" s="13"/>
      <c r="K119" s="16"/>
    </row>
    <row r="120" spans="1:11" s="1" customFormat="1" x14ac:dyDescent="0.2">
      <c r="A120" s="15"/>
      <c r="B120" s="16"/>
      <c r="C120" s="84"/>
      <c r="D120" s="84"/>
      <c r="E120" s="13"/>
      <c r="F120" s="13"/>
      <c r="G120" s="13"/>
      <c r="H120" s="13"/>
      <c r="I120" s="13"/>
      <c r="K120" s="16"/>
    </row>
    <row r="121" spans="1:11" s="1" customFormat="1" x14ac:dyDescent="0.2">
      <c r="A121" s="15"/>
      <c r="B121" s="16"/>
      <c r="C121" s="84"/>
      <c r="D121" s="84"/>
      <c r="E121" s="13"/>
      <c r="F121" s="13"/>
      <c r="G121" s="13"/>
      <c r="H121" s="13"/>
      <c r="I121" s="13"/>
      <c r="K121" s="16"/>
    </row>
    <row r="122" spans="1:11" s="1" customFormat="1" x14ac:dyDescent="0.2">
      <c r="A122" s="15"/>
      <c r="B122" s="16"/>
      <c r="C122" s="84"/>
      <c r="D122" s="84"/>
      <c r="E122" s="13"/>
      <c r="F122" s="13"/>
      <c r="G122" s="13"/>
      <c r="H122" s="13"/>
      <c r="I122" s="13"/>
      <c r="K122" s="16"/>
    </row>
    <row r="123" spans="1:11" s="1" customFormat="1" x14ac:dyDescent="0.2">
      <c r="A123" s="15"/>
      <c r="B123" s="16"/>
      <c r="C123" s="84"/>
      <c r="D123" s="84"/>
      <c r="E123" s="13"/>
      <c r="F123" s="13"/>
      <c r="G123" s="13"/>
      <c r="H123" s="13"/>
      <c r="I123" s="13"/>
      <c r="K123" s="16"/>
    </row>
    <row r="124" spans="1:11" s="1" customFormat="1" x14ac:dyDescent="0.2">
      <c r="A124" s="15"/>
      <c r="B124" s="16"/>
      <c r="C124" s="84"/>
      <c r="D124" s="84"/>
      <c r="E124" s="13"/>
      <c r="F124" s="13"/>
      <c r="G124" s="13"/>
      <c r="H124" s="13"/>
      <c r="I124" s="13"/>
      <c r="K124" s="16"/>
    </row>
    <row r="125" spans="1:11" s="1" customFormat="1" x14ac:dyDescent="0.2">
      <c r="A125" s="15"/>
      <c r="B125" s="16"/>
      <c r="C125" s="84"/>
      <c r="D125" s="84"/>
      <c r="E125" s="13"/>
      <c r="F125" s="13"/>
      <c r="G125" s="13"/>
      <c r="H125" s="13"/>
      <c r="I125" s="13"/>
      <c r="K125" s="16"/>
    </row>
    <row r="126" spans="1:11" s="1" customFormat="1" x14ac:dyDescent="0.2">
      <c r="A126" s="15"/>
      <c r="B126" s="16"/>
      <c r="C126" s="84"/>
      <c r="D126" s="84"/>
      <c r="E126" s="13"/>
      <c r="F126" s="13"/>
      <c r="G126" s="13"/>
      <c r="H126" s="13"/>
      <c r="I126" s="13"/>
      <c r="K126" s="16"/>
    </row>
    <row r="127" spans="1:11" s="1" customFormat="1" x14ac:dyDescent="0.2">
      <c r="A127" s="15"/>
      <c r="B127" s="16"/>
      <c r="C127" s="84"/>
      <c r="D127" s="84"/>
      <c r="E127" s="13"/>
      <c r="F127" s="13"/>
      <c r="G127" s="13"/>
      <c r="H127" s="13"/>
      <c r="I127" s="13"/>
      <c r="K127" s="16"/>
    </row>
    <row r="128" spans="1:11" s="1" customFormat="1" x14ac:dyDescent="0.2">
      <c r="A128" s="15"/>
      <c r="B128" s="16"/>
      <c r="C128" s="84"/>
      <c r="D128" s="84"/>
      <c r="E128" s="13"/>
      <c r="F128" s="13"/>
      <c r="G128" s="13"/>
      <c r="H128" s="13"/>
      <c r="I128" s="13"/>
      <c r="K128" s="16"/>
    </row>
    <row r="129" spans="1:11" s="1" customFormat="1" x14ac:dyDescent="0.2">
      <c r="A129" s="15"/>
      <c r="B129" s="16"/>
      <c r="C129" s="84"/>
      <c r="D129" s="84"/>
      <c r="E129" s="13"/>
      <c r="F129" s="13"/>
      <c r="G129" s="13"/>
      <c r="H129" s="13"/>
      <c r="I129" s="13"/>
      <c r="K129" s="16"/>
    </row>
    <row r="130" spans="1:11" s="1" customFormat="1" x14ac:dyDescent="0.2">
      <c r="A130" s="15"/>
      <c r="B130" s="16"/>
      <c r="C130" s="84"/>
      <c r="D130" s="84"/>
      <c r="E130" s="13"/>
      <c r="F130" s="13"/>
      <c r="G130" s="13"/>
      <c r="H130" s="13"/>
      <c r="I130" s="13"/>
      <c r="K130" s="16"/>
    </row>
    <row r="131" spans="1:11" s="1" customFormat="1" x14ac:dyDescent="0.2">
      <c r="A131" s="15"/>
      <c r="B131" s="16"/>
      <c r="C131" s="84"/>
      <c r="D131" s="84"/>
      <c r="E131" s="13"/>
      <c r="F131" s="13"/>
      <c r="G131" s="13"/>
      <c r="H131" s="13"/>
      <c r="I131" s="13"/>
      <c r="K131" s="16"/>
    </row>
    <row r="132" spans="1:11" s="1" customFormat="1" x14ac:dyDescent="0.2">
      <c r="A132" s="15"/>
      <c r="B132" s="16"/>
      <c r="C132" s="84"/>
      <c r="D132" s="84"/>
      <c r="E132" s="13"/>
      <c r="F132" s="13"/>
      <c r="G132" s="13"/>
      <c r="H132" s="13"/>
      <c r="I132" s="13"/>
      <c r="K132" s="16"/>
    </row>
    <row r="133" spans="1:11" s="1" customFormat="1" x14ac:dyDescent="0.2">
      <c r="A133" s="15"/>
      <c r="B133" s="16"/>
      <c r="C133" s="84"/>
      <c r="D133" s="84"/>
      <c r="E133" s="13"/>
      <c r="F133" s="13"/>
      <c r="G133" s="13"/>
      <c r="H133" s="13"/>
      <c r="I133" s="13"/>
      <c r="K133" s="16"/>
    </row>
    <row r="134" spans="1:11" s="1" customFormat="1" x14ac:dyDescent="0.2">
      <c r="A134" s="15"/>
      <c r="B134" s="16"/>
      <c r="C134" s="84"/>
      <c r="D134" s="84"/>
      <c r="E134" s="13"/>
      <c r="F134" s="13"/>
      <c r="G134" s="13"/>
      <c r="H134" s="13"/>
      <c r="I134" s="13"/>
      <c r="K134" s="16"/>
    </row>
    <row r="135" spans="1:11" s="1" customFormat="1" x14ac:dyDescent="0.2">
      <c r="A135" s="15"/>
      <c r="B135" s="16"/>
      <c r="C135" s="84"/>
      <c r="D135" s="84"/>
      <c r="E135" s="13"/>
      <c r="F135" s="13"/>
      <c r="G135" s="13"/>
      <c r="H135" s="13"/>
      <c r="I135" s="13"/>
      <c r="K135" s="16"/>
    </row>
    <row r="136" spans="1:11" s="1" customFormat="1" x14ac:dyDescent="0.2">
      <c r="A136" s="15"/>
      <c r="B136" s="16"/>
      <c r="C136" s="84"/>
      <c r="D136" s="84"/>
      <c r="E136" s="13"/>
      <c r="F136" s="13"/>
      <c r="G136" s="13"/>
      <c r="H136" s="13"/>
      <c r="I136" s="13"/>
      <c r="K136" s="16"/>
    </row>
    <row r="137" spans="1:11" s="1" customFormat="1" x14ac:dyDescent="0.2">
      <c r="A137" s="15"/>
      <c r="B137" s="16"/>
      <c r="C137" s="84"/>
      <c r="D137" s="84"/>
      <c r="E137" s="13"/>
      <c r="F137" s="13"/>
      <c r="G137" s="13"/>
      <c r="H137" s="13"/>
      <c r="I137" s="13"/>
      <c r="K137" s="16"/>
    </row>
    <row r="138" spans="1:11" s="1" customFormat="1" x14ac:dyDescent="0.2">
      <c r="A138" s="15"/>
      <c r="B138" s="16"/>
      <c r="C138" s="84"/>
      <c r="D138" s="84"/>
      <c r="E138" s="13"/>
      <c r="F138" s="13"/>
      <c r="G138" s="13"/>
      <c r="H138" s="13"/>
      <c r="I138" s="13"/>
      <c r="K138" s="16"/>
    </row>
    <row r="139" spans="1:11" s="1" customFormat="1" x14ac:dyDescent="0.2">
      <c r="A139" s="15"/>
      <c r="B139" s="16"/>
      <c r="C139" s="84"/>
      <c r="D139" s="84"/>
      <c r="E139" s="13"/>
      <c r="F139" s="13"/>
      <c r="G139" s="13"/>
      <c r="H139" s="13"/>
      <c r="I139" s="13"/>
      <c r="K139" s="16"/>
    </row>
    <row r="140" spans="1:11" s="1" customFormat="1" x14ac:dyDescent="0.2">
      <c r="A140" s="15"/>
      <c r="B140" s="16"/>
      <c r="C140" s="84"/>
      <c r="D140" s="84"/>
      <c r="E140" s="13"/>
      <c r="F140" s="13"/>
      <c r="G140" s="13"/>
      <c r="H140" s="13"/>
      <c r="I140" s="13"/>
      <c r="K140" s="16"/>
    </row>
    <row r="141" spans="1:11" s="1" customFormat="1" x14ac:dyDescent="0.2">
      <c r="A141" s="15"/>
      <c r="B141" s="16"/>
      <c r="C141" s="84"/>
      <c r="D141" s="84"/>
      <c r="E141" s="13"/>
      <c r="F141" s="13"/>
      <c r="G141" s="13"/>
      <c r="H141" s="13"/>
      <c r="I141" s="13"/>
      <c r="K141" s="16"/>
    </row>
    <row r="142" spans="1:11" s="1" customFormat="1" x14ac:dyDescent="0.2">
      <c r="A142" s="15"/>
      <c r="B142" s="16"/>
      <c r="C142" s="84"/>
      <c r="D142" s="84"/>
      <c r="E142" s="13"/>
      <c r="F142" s="13"/>
      <c r="G142" s="13"/>
      <c r="H142" s="13"/>
      <c r="I142" s="13"/>
      <c r="K142" s="16"/>
    </row>
    <row r="143" spans="1:11" s="1" customFormat="1" x14ac:dyDescent="0.2">
      <c r="A143" s="15"/>
      <c r="B143" s="16"/>
      <c r="C143" s="84"/>
      <c r="D143" s="84"/>
      <c r="E143" s="13"/>
      <c r="F143" s="13"/>
      <c r="G143" s="13"/>
      <c r="H143" s="13"/>
      <c r="I143" s="13"/>
      <c r="K143" s="16"/>
    </row>
    <row r="144" spans="1:11" s="1" customFormat="1" x14ac:dyDescent="0.2">
      <c r="A144" s="15"/>
      <c r="B144" s="16"/>
      <c r="C144" s="84"/>
      <c r="D144" s="84"/>
      <c r="E144" s="13"/>
      <c r="F144" s="13"/>
      <c r="G144" s="13"/>
      <c r="H144" s="13"/>
      <c r="I144" s="13"/>
      <c r="K144" s="16"/>
    </row>
    <row r="145" spans="1:11" s="1" customFormat="1" x14ac:dyDescent="0.2">
      <c r="A145" s="15"/>
      <c r="B145" s="16"/>
      <c r="C145" s="84"/>
      <c r="D145" s="84"/>
      <c r="E145" s="13"/>
      <c r="F145" s="13"/>
      <c r="G145" s="13"/>
      <c r="H145" s="13"/>
      <c r="I145" s="13"/>
      <c r="K145" s="16"/>
    </row>
    <row r="146" spans="1:11" s="1" customFormat="1" x14ac:dyDescent="0.2">
      <c r="A146" s="15"/>
      <c r="B146" s="16"/>
      <c r="C146" s="84"/>
      <c r="D146" s="84"/>
      <c r="E146" s="13"/>
      <c r="F146" s="13"/>
      <c r="G146" s="13"/>
      <c r="H146" s="13"/>
      <c r="I146" s="13"/>
      <c r="K146" s="16"/>
    </row>
    <row r="147" spans="1:11" s="1" customFormat="1" x14ac:dyDescent="0.2">
      <c r="A147" s="15"/>
      <c r="B147" s="16"/>
      <c r="C147" s="84"/>
      <c r="D147" s="84"/>
      <c r="E147" s="13"/>
      <c r="F147" s="13"/>
      <c r="G147" s="13"/>
      <c r="H147" s="13"/>
      <c r="I147" s="13"/>
      <c r="K147" s="16"/>
    </row>
    <row r="148" spans="1:11" s="1" customFormat="1" x14ac:dyDescent="0.2">
      <c r="A148" s="15"/>
      <c r="B148" s="16"/>
      <c r="C148" s="84"/>
      <c r="D148" s="84"/>
      <c r="E148" s="13"/>
      <c r="F148" s="13"/>
      <c r="G148" s="13"/>
      <c r="H148" s="13"/>
      <c r="I148" s="13"/>
      <c r="K148" s="16"/>
    </row>
    <row r="149" spans="1:11" s="1" customFormat="1" x14ac:dyDescent="0.2">
      <c r="A149" s="15"/>
      <c r="B149" s="16"/>
      <c r="C149" s="84"/>
      <c r="D149" s="84"/>
      <c r="E149" s="13"/>
      <c r="F149" s="13"/>
      <c r="G149" s="13"/>
      <c r="H149" s="13"/>
      <c r="I149" s="13"/>
      <c r="K149" s="16"/>
    </row>
    <row r="150" spans="1:11" s="1" customFormat="1" x14ac:dyDescent="0.2">
      <c r="A150" s="15"/>
      <c r="B150" s="16"/>
      <c r="C150" s="84"/>
      <c r="D150" s="84"/>
      <c r="E150" s="13"/>
      <c r="F150" s="13"/>
      <c r="G150" s="13"/>
      <c r="H150" s="13"/>
      <c r="I150" s="13"/>
      <c r="K150" s="16"/>
    </row>
    <row r="151" spans="1:11" s="1" customFormat="1" x14ac:dyDescent="0.2">
      <c r="A151" s="15"/>
      <c r="B151" s="16"/>
      <c r="C151" s="84"/>
      <c r="D151" s="84"/>
      <c r="E151" s="13"/>
      <c r="F151" s="13"/>
      <c r="G151" s="13"/>
      <c r="H151" s="13"/>
      <c r="I151" s="13"/>
      <c r="K151" s="16"/>
    </row>
    <row r="152" spans="1:11" s="1" customFormat="1" x14ac:dyDescent="0.2">
      <c r="A152" s="15"/>
      <c r="B152" s="16"/>
      <c r="C152" s="84"/>
      <c r="D152" s="84"/>
      <c r="E152" s="13"/>
      <c r="F152" s="13"/>
      <c r="G152" s="13"/>
      <c r="H152" s="13"/>
      <c r="I152" s="13"/>
      <c r="K152" s="16"/>
    </row>
    <row r="153" spans="1:11" s="1" customFormat="1" x14ac:dyDescent="0.2">
      <c r="A153" s="15"/>
      <c r="B153" s="16"/>
      <c r="C153" s="84"/>
      <c r="D153" s="84"/>
      <c r="E153" s="13"/>
      <c r="F153" s="13"/>
      <c r="G153" s="13"/>
      <c r="H153" s="13"/>
      <c r="I153" s="13"/>
      <c r="K153" s="16"/>
    </row>
    <row r="154" spans="1:11" s="1" customFormat="1" x14ac:dyDescent="0.2">
      <c r="A154" s="15"/>
      <c r="B154" s="16"/>
      <c r="C154" s="84"/>
      <c r="D154" s="84"/>
      <c r="E154" s="13"/>
      <c r="F154" s="13"/>
      <c r="G154" s="13"/>
      <c r="H154" s="13"/>
      <c r="I154" s="13"/>
      <c r="K154" s="16"/>
    </row>
    <row r="155" spans="1:11" s="1" customFormat="1" x14ac:dyDescent="0.2">
      <c r="A155" s="15"/>
      <c r="B155" s="16"/>
      <c r="C155" s="84"/>
      <c r="D155" s="84"/>
      <c r="E155" s="13"/>
      <c r="F155" s="13"/>
      <c r="G155" s="13"/>
      <c r="H155" s="13"/>
      <c r="I155" s="13"/>
      <c r="K155" s="16"/>
    </row>
    <row r="156" spans="1:11" s="1" customFormat="1" x14ac:dyDescent="0.2">
      <c r="A156" s="15"/>
      <c r="B156" s="16"/>
      <c r="C156" s="84"/>
      <c r="D156" s="84"/>
      <c r="E156" s="13"/>
      <c r="F156" s="13"/>
      <c r="G156" s="13"/>
      <c r="H156" s="13"/>
      <c r="I156" s="13"/>
      <c r="K156" s="16"/>
    </row>
    <row r="157" spans="1:11" s="1" customFormat="1" x14ac:dyDescent="0.2">
      <c r="A157" s="15"/>
      <c r="B157" s="16"/>
      <c r="C157" s="84"/>
      <c r="D157" s="84"/>
      <c r="E157" s="13"/>
      <c r="F157" s="13"/>
      <c r="G157" s="13"/>
      <c r="H157" s="13"/>
      <c r="I157" s="13"/>
      <c r="K157" s="16"/>
    </row>
    <row r="158" spans="1:11" s="1" customFormat="1" x14ac:dyDescent="0.2">
      <c r="A158" s="15"/>
      <c r="B158" s="16"/>
      <c r="C158" s="84"/>
      <c r="D158" s="84"/>
      <c r="E158" s="13"/>
      <c r="F158" s="13"/>
      <c r="G158" s="13"/>
      <c r="H158" s="13"/>
      <c r="I158" s="13"/>
      <c r="K158" s="16"/>
    </row>
    <row r="159" spans="1:11" s="1" customFormat="1" x14ac:dyDescent="0.2">
      <c r="A159" s="15"/>
      <c r="B159" s="16"/>
      <c r="C159" s="84"/>
      <c r="D159" s="84"/>
      <c r="E159" s="13"/>
      <c r="F159" s="13"/>
      <c r="G159" s="13"/>
      <c r="H159" s="13"/>
      <c r="I159" s="13"/>
      <c r="K159" s="16"/>
    </row>
    <row r="160" spans="1:11" s="1" customFormat="1" x14ac:dyDescent="0.2">
      <c r="A160" s="15"/>
      <c r="B160" s="16"/>
      <c r="C160" s="84"/>
      <c r="D160" s="84"/>
      <c r="E160" s="13"/>
      <c r="F160" s="13"/>
      <c r="G160" s="13"/>
      <c r="H160" s="13"/>
      <c r="I160" s="13"/>
      <c r="K160" s="16"/>
    </row>
    <row r="161" spans="1:11" s="1" customFormat="1" x14ac:dyDescent="0.2">
      <c r="A161" s="15"/>
      <c r="B161" s="16"/>
      <c r="C161" s="84"/>
      <c r="D161" s="84"/>
      <c r="E161" s="13"/>
      <c r="F161" s="13"/>
      <c r="G161" s="13"/>
      <c r="H161" s="13"/>
      <c r="I161" s="13"/>
      <c r="K161" s="16"/>
    </row>
    <row r="162" spans="1:11" s="1" customFormat="1" x14ac:dyDescent="0.2">
      <c r="A162" s="15"/>
      <c r="B162" s="16"/>
      <c r="C162" s="84"/>
      <c r="D162" s="84"/>
      <c r="E162" s="13"/>
      <c r="F162" s="13"/>
      <c r="G162" s="13"/>
      <c r="H162" s="13"/>
      <c r="I162" s="13"/>
      <c r="K162" s="16"/>
    </row>
    <row r="163" spans="1:11" s="1" customFormat="1" x14ac:dyDescent="0.2">
      <c r="A163" s="15"/>
      <c r="B163" s="16"/>
      <c r="C163" s="84"/>
      <c r="D163" s="84"/>
      <c r="E163" s="13"/>
      <c r="F163" s="13"/>
      <c r="G163" s="13"/>
      <c r="H163" s="13"/>
      <c r="I163" s="13"/>
      <c r="K163" s="16"/>
    </row>
    <row r="164" spans="1:11" s="1" customFormat="1" x14ac:dyDescent="0.2">
      <c r="A164" s="15"/>
      <c r="B164" s="16"/>
      <c r="C164" s="84"/>
      <c r="D164" s="84"/>
      <c r="E164" s="13"/>
      <c r="F164" s="13"/>
      <c r="G164" s="13"/>
      <c r="H164" s="13"/>
      <c r="I164" s="13"/>
      <c r="K164" s="16"/>
    </row>
    <row r="165" spans="1:11" s="1" customFormat="1" x14ac:dyDescent="0.2">
      <c r="A165" s="15"/>
      <c r="B165" s="16"/>
      <c r="C165" s="84"/>
      <c r="D165" s="84"/>
      <c r="E165" s="13"/>
      <c r="F165" s="13"/>
      <c r="G165" s="13"/>
      <c r="H165" s="13"/>
      <c r="I165" s="13"/>
      <c r="K165" s="16"/>
    </row>
    <row r="166" spans="1:11" s="1" customFormat="1" x14ac:dyDescent="0.2">
      <c r="A166" s="15"/>
      <c r="B166" s="16"/>
      <c r="C166" s="84"/>
      <c r="D166" s="84"/>
      <c r="E166" s="13"/>
      <c r="F166" s="13"/>
      <c r="G166" s="13"/>
      <c r="H166" s="13"/>
      <c r="I166" s="13"/>
      <c r="K166" s="16"/>
    </row>
    <row r="167" spans="1:11" s="1" customFormat="1" x14ac:dyDescent="0.2">
      <c r="A167" s="15"/>
      <c r="B167" s="16"/>
      <c r="C167" s="84"/>
      <c r="D167" s="84"/>
      <c r="E167" s="13"/>
      <c r="F167" s="13"/>
      <c r="G167" s="13"/>
      <c r="H167" s="13"/>
      <c r="I167" s="13"/>
      <c r="K167" s="16"/>
    </row>
    <row r="168" spans="1:11" s="1" customFormat="1" x14ac:dyDescent="0.2">
      <c r="A168" s="15"/>
      <c r="B168" s="16"/>
      <c r="C168" s="84"/>
      <c r="D168" s="84"/>
      <c r="E168" s="13"/>
      <c r="F168" s="13"/>
      <c r="G168" s="13"/>
      <c r="H168" s="13"/>
      <c r="I168" s="13"/>
      <c r="K168" s="16"/>
    </row>
    <row r="169" spans="1:11" s="1" customFormat="1" x14ac:dyDescent="0.2">
      <c r="A169" s="15"/>
      <c r="B169" s="16"/>
      <c r="C169" s="84"/>
      <c r="D169" s="84"/>
      <c r="E169" s="13"/>
      <c r="F169" s="13"/>
      <c r="G169" s="13"/>
      <c r="H169" s="13"/>
      <c r="I169" s="13"/>
      <c r="K169" s="16"/>
    </row>
    <row r="170" spans="1:11" s="1" customFormat="1" x14ac:dyDescent="0.2">
      <c r="A170" s="15"/>
      <c r="B170" s="16"/>
      <c r="C170" s="84"/>
      <c r="D170" s="84"/>
      <c r="E170" s="13"/>
      <c r="F170" s="13"/>
      <c r="G170" s="13"/>
      <c r="H170" s="13"/>
      <c r="I170" s="13"/>
      <c r="K170" s="16"/>
    </row>
    <row r="171" spans="1:11" s="1" customFormat="1" x14ac:dyDescent="0.2">
      <c r="A171" s="15"/>
      <c r="B171" s="16"/>
      <c r="C171" s="84"/>
      <c r="D171" s="84"/>
      <c r="E171" s="13"/>
      <c r="F171" s="13"/>
      <c r="G171" s="13"/>
      <c r="H171" s="13"/>
      <c r="I171" s="13"/>
      <c r="K171" s="16"/>
    </row>
    <row r="172" spans="1:11" s="1" customFormat="1" x14ac:dyDescent="0.2">
      <c r="A172" s="15"/>
      <c r="B172" s="16"/>
      <c r="C172" s="84"/>
      <c r="D172" s="84"/>
      <c r="E172" s="13"/>
      <c r="F172" s="13"/>
      <c r="G172" s="13"/>
      <c r="H172" s="13"/>
      <c r="I172" s="13"/>
      <c r="K172" s="16"/>
    </row>
    <row r="173" spans="1:11" s="1" customFormat="1" x14ac:dyDescent="0.2">
      <c r="A173" s="15"/>
      <c r="B173" s="16"/>
      <c r="C173" s="84"/>
      <c r="D173" s="84"/>
      <c r="E173" s="13"/>
      <c r="F173" s="13"/>
      <c r="G173" s="13"/>
      <c r="H173" s="13"/>
      <c r="I173" s="13"/>
      <c r="K173" s="16"/>
    </row>
    <row r="174" spans="1:11" s="1" customFormat="1" x14ac:dyDescent="0.2">
      <c r="A174" s="15"/>
      <c r="B174" s="16"/>
      <c r="C174" s="84"/>
      <c r="D174" s="84"/>
      <c r="E174" s="13"/>
      <c r="F174" s="13"/>
      <c r="G174" s="13"/>
      <c r="H174" s="13"/>
      <c r="I174" s="13"/>
      <c r="K174" s="16"/>
    </row>
    <row r="175" spans="1:11" s="1" customFormat="1" x14ac:dyDescent="0.2">
      <c r="A175" s="15"/>
      <c r="B175" s="16"/>
      <c r="C175" s="84"/>
      <c r="D175" s="84"/>
      <c r="E175" s="13"/>
      <c r="F175" s="13"/>
      <c r="G175" s="13"/>
      <c r="H175" s="13"/>
      <c r="I175" s="13"/>
      <c r="K175" s="16"/>
    </row>
    <row r="176" spans="1:11" s="1" customFormat="1" x14ac:dyDescent="0.2">
      <c r="A176" s="15"/>
      <c r="B176" s="16"/>
      <c r="C176" s="84"/>
      <c r="D176" s="84"/>
      <c r="E176" s="13"/>
      <c r="F176" s="13"/>
      <c r="G176" s="13"/>
      <c r="H176" s="13"/>
      <c r="I176" s="13"/>
      <c r="K176" s="16"/>
    </row>
    <row r="177" spans="1:11" s="1" customFormat="1" x14ac:dyDescent="0.2">
      <c r="A177" s="15"/>
      <c r="B177" s="16"/>
      <c r="C177" s="84"/>
      <c r="D177" s="84"/>
      <c r="E177" s="13"/>
      <c r="F177" s="13"/>
      <c r="G177" s="13"/>
      <c r="H177" s="13"/>
      <c r="I177" s="13"/>
      <c r="K177" s="16"/>
    </row>
    <row r="178" spans="1:11" s="1" customFormat="1" x14ac:dyDescent="0.2">
      <c r="A178" s="15"/>
      <c r="B178" s="16"/>
      <c r="C178" s="84"/>
      <c r="D178" s="84"/>
      <c r="E178" s="13"/>
      <c r="F178" s="13"/>
      <c r="G178" s="13"/>
      <c r="H178" s="13"/>
      <c r="I178" s="13"/>
      <c r="K178" s="16"/>
    </row>
    <row r="179" spans="1:11" s="1" customFormat="1" x14ac:dyDescent="0.2">
      <c r="A179" s="15"/>
      <c r="B179" s="16"/>
      <c r="C179" s="84"/>
      <c r="D179" s="84"/>
      <c r="E179" s="13"/>
      <c r="F179" s="13"/>
      <c r="G179" s="13"/>
      <c r="H179" s="13"/>
      <c r="I179" s="13"/>
      <c r="K179" s="16"/>
    </row>
    <row r="180" spans="1:11" s="1" customFormat="1" x14ac:dyDescent="0.2">
      <c r="A180" s="15"/>
      <c r="B180" s="16"/>
      <c r="C180" s="84"/>
      <c r="D180" s="84"/>
      <c r="E180" s="13"/>
      <c r="F180" s="13"/>
      <c r="G180" s="13"/>
      <c r="H180" s="13"/>
      <c r="I180" s="13"/>
      <c r="K180" s="16"/>
    </row>
    <row r="181" spans="1:11" s="1" customFormat="1" x14ac:dyDescent="0.2">
      <c r="A181" s="15"/>
      <c r="B181" s="16"/>
      <c r="C181" s="84"/>
      <c r="D181" s="84"/>
      <c r="E181" s="13"/>
      <c r="F181" s="13"/>
      <c r="G181" s="13"/>
      <c r="H181" s="13"/>
      <c r="I181" s="13"/>
      <c r="K181" s="16"/>
    </row>
    <row r="182" spans="1:11" s="1" customFormat="1" x14ac:dyDescent="0.2">
      <c r="A182" s="15"/>
      <c r="B182" s="16"/>
      <c r="C182" s="84"/>
      <c r="D182" s="84"/>
      <c r="E182" s="13"/>
      <c r="F182" s="13"/>
      <c r="G182" s="13"/>
      <c r="H182" s="13"/>
      <c r="I182" s="13"/>
      <c r="K182" s="16"/>
    </row>
    <row r="183" spans="1:11" s="1" customFormat="1" x14ac:dyDescent="0.2">
      <c r="A183" s="15"/>
      <c r="B183" s="16"/>
      <c r="C183" s="84"/>
      <c r="D183" s="84"/>
      <c r="E183" s="13"/>
      <c r="F183" s="13"/>
      <c r="G183" s="13"/>
      <c r="H183" s="13"/>
      <c r="I183" s="13"/>
      <c r="K183" s="16"/>
    </row>
    <row r="184" spans="1:11" s="1" customFormat="1" x14ac:dyDescent="0.2">
      <c r="A184" s="15"/>
      <c r="B184" s="16"/>
      <c r="C184" s="84"/>
      <c r="D184" s="84"/>
      <c r="E184" s="13"/>
      <c r="F184" s="13"/>
      <c r="G184" s="13"/>
      <c r="H184" s="13"/>
      <c r="I184" s="13"/>
      <c r="K184" s="16"/>
    </row>
    <row r="185" spans="1:11" s="1" customFormat="1" x14ac:dyDescent="0.2">
      <c r="A185" s="15"/>
      <c r="B185" s="16"/>
      <c r="C185" s="84"/>
      <c r="D185" s="84"/>
      <c r="E185" s="13"/>
      <c r="F185" s="13"/>
      <c r="G185" s="13"/>
      <c r="H185" s="13"/>
      <c r="I185" s="13"/>
      <c r="K185" s="16"/>
    </row>
    <row r="186" spans="1:11" s="1" customFormat="1" x14ac:dyDescent="0.2">
      <c r="A186" s="15"/>
      <c r="B186" s="16"/>
      <c r="C186" s="84"/>
      <c r="D186" s="84"/>
      <c r="E186" s="13"/>
      <c r="F186" s="13"/>
      <c r="G186" s="13"/>
      <c r="H186" s="13"/>
      <c r="I186" s="13"/>
      <c r="K186" s="16"/>
    </row>
    <row r="187" spans="1:11" s="1" customFormat="1" x14ac:dyDescent="0.2">
      <c r="A187" s="15"/>
      <c r="B187" s="16"/>
      <c r="C187" s="84"/>
      <c r="D187" s="84"/>
      <c r="E187" s="13"/>
      <c r="F187" s="13"/>
      <c r="G187" s="13"/>
      <c r="H187" s="13"/>
      <c r="I187" s="13"/>
      <c r="K187" s="16"/>
    </row>
    <row r="188" spans="1:11" s="1" customFormat="1" x14ac:dyDescent="0.2">
      <c r="A188" s="15"/>
      <c r="B188" s="16"/>
      <c r="C188" s="84"/>
      <c r="D188" s="84"/>
      <c r="E188" s="13"/>
      <c r="F188" s="13"/>
      <c r="G188" s="13"/>
      <c r="H188" s="13"/>
      <c r="I188" s="13"/>
      <c r="K188" s="16"/>
    </row>
    <row r="189" spans="1:11" s="1" customFormat="1" x14ac:dyDescent="0.2">
      <c r="A189" s="15"/>
      <c r="B189" s="16"/>
      <c r="C189" s="84"/>
      <c r="D189" s="84"/>
      <c r="E189" s="13"/>
      <c r="F189" s="13"/>
      <c r="G189" s="13"/>
      <c r="H189" s="13"/>
      <c r="I189" s="13"/>
      <c r="K189" s="16"/>
    </row>
    <row r="190" spans="1:11" s="1" customFormat="1" x14ac:dyDescent="0.2">
      <c r="A190" s="15"/>
      <c r="B190" s="16"/>
      <c r="C190" s="84"/>
      <c r="D190" s="84"/>
      <c r="E190" s="13"/>
      <c r="F190" s="13"/>
      <c r="G190" s="13"/>
      <c r="H190" s="13"/>
      <c r="I190" s="13"/>
      <c r="K190" s="16"/>
    </row>
    <row r="191" spans="1:11" s="1" customFormat="1" x14ac:dyDescent="0.2">
      <c r="A191" s="15"/>
      <c r="B191" s="16"/>
      <c r="C191" s="84"/>
      <c r="D191" s="84"/>
      <c r="E191" s="13"/>
      <c r="F191" s="13"/>
      <c r="G191" s="13"/>
      <c r="H191" s="13"/>
      <c r="I191" s="13"/>
      <c r="K191" s="16"/>
    </row>
    <row r="192" spans="1:11" s="1" customFormat="1" x14ac:dyDescent="0.2">
      <c r="A192" s="15"/>
      <c r="B192" s="16"/>
      <c r="C192" s="84"/>
      <c r="D192" s="84"/>
      <c r="E192" s="13"/>
      <c r="F192" s="13"/>
      <c r="G192" s="13"/>
      <c r="H192" s="13"/>
      <c r="I192" s="13"/>
      <c r="K192" s="16"/>
    </row>
    <row r="193" spans="1:11" s="1" customFormat="1" x14ac:dyDescent="0.2">
      <c r="A193" s="15"/>
      <c r="B193" s="16"/>
      <c r="C193" s="84"/>
      <c r="D193" s="84"/>
      <c r="E193" s="13"/>
      <c r="F193" s="13"/>
      <c r="G193" s="13"/>
      <c r="H193" s="13"/>
      <c r="I193" s="13"/>
      <c r="K193" s="16"/>
    </row>
    <row r="194" spans="1:11" s="1" customFormat="1" x14ac:dyDescent="0.2">
      <c r="A194" s="15"/>
      <c r="B194" s="16"/>
      <c r="C194" s="84"/>
      <c r="D194" s="84"/>
      <c r="E194" s="13"/>
      <c r="F194" s="13"/>
      <c r="G194" s="13"/>
      <c r="H194" s="13"/>
      <c r="I194" s="13"/>
      <c r="K194" s="16"/>
    </row>
    <row r="195" spans="1:11" s="1" customFormat="1" x14ac:dyDescent="0.2">
      <c r="A195" s="15"/>
      <c r="B195" s="16"/>
      <c r="C195" s="84"/>
      <c r="D195" s="84"/>
      <c r="E195" s="13"/>
      <c r="F195" s="13"/>
      <c r="G195" s="13"/>
      <c r="H195" s="13"/>
      <c r="I195" s="13"/>
      <c r="K195" s="16"/>
    </row>
    <row r="196" spans="1:11" s="1" customFormat="1" x14ac:dyDescent="0.2">
      <c r="A196" s="15"/>
      <c r="B196" s="16"/>
      <c r="C196" s="84"/>
      <c r="D196" s="84"/>
      <c r="E196" s="13"/>
      <c r="F196" s="13"/>
      <c r="G196" s="13"/>
      <c r="H196" s="13"/>
      <c r="I196" s="13"/>
      <c r="K196" s="16"/>
    </row>
    <row r="197" spans="1:11" s="1" customFormat="1" x14ac:dyDescent="0.2">
      <c r="A197" s="15"/>
      <c r="B197" s="16"/>
      <c r="C197" s="84"/>
      <c r="D197" s="84"/>
      <c r="E197" s="13"/>
      <c r="F197" s="13"/>
      <c r="G197" s="13"/>
      <c r="H197" s="13"/>
      <c r="I197" s="13"/>
      <c r="K197" s="16"/>
    </row>
    <row r="198" spans="1:11" s="1" customFormat="1" x14ac:dyDescent="0.2">
      <c r="A198" s="15"/>
      <c r="B198" s="16"/>
      <c r="C198" s="84"/>
      <c r="D198" s="84"/>
      <c r="E198" s="13"/>
      <c r="F198" s="13"/>
      <c r="G198" s="13"/>
      <c r="H198" s="13"/>
      <c r="I198" s="13"/>
      <c r="K198" s="16"/>
    </row>
    <row r="199" spans="1:11" s="1" customFormat="1" x14ac:dyDescent="0.2">
      <c r="A199" s="15"/>
      <c r="B199" s="16"/>
      <c r="C199" s="84"/>
      <c r="D199" s="84"/>
      <c r="E199" s="13"/>
      <c r="F199" s="13"/>
      <c r="G199" s="13"/>
      <c r="H199" s="13"/>
      <c r="I199" s="13"/>
      <c r="K199" s="16"/>
    </row>
    <row r="200" spans="1:11" s="1" customFormat="1" x14ac:dyDescent="0.2">
      <c r="A200" s="15"/>
      <c r="B200" s="16"/>
      <c r="C200" s="84"/>
      <c r="D200" s="84"/>
      <c r="E200" s="13"/>
      <c r="F200" s="13"/>
      <c r="G200" s="13"/>
      <c r="H200" s="13"/>
      <c r="I200" s="13"/>
      <c r="K200" s="16"/>
    </row>
    <row r="201" spans="1:11" s="1" customFormat="1" x14ac:dyDescent="0.2">
      <c r="A201" s="15"/>
      <c r="B201" s="16"/>
      <c r="C201" s="84"/>
      <c r="D201" s="84"/>
      <c r="E201" s="13"/>
      <c r="F201" s="13"/>
      <c r="G201" s="13"/>
      <c r="H201" s="13"/>
      <c r="I201" s="13"/>
      <c r="K201" s="16"/>
    </row>
    <row r="202" spans="1:11" s="1" customFormat="1" x14ac:dyDescent="0.2">
      <c r="A202" s="15"/>
      <c r="B202" s="16"/>
      <c r="C202" s="84"/>
      <c r="D202" s="84"/>
      <c r="E202" s="13"/>
      <c r="F202" s="13"/>
      <c r="G202" s="13"/>
      <c r="H202" s="13"/>
      <c r="I202" s="13"/>
      <c r="K202" s="16"/>
    </row>
    <row r="203" spans="1:11" s="1" customFormat="1" x14ac:dyDescent="0.2">
      <c r="A203" s="15"/>
      <c r="B203" s="16"/>
      <c r="C203" s="84"/>
      <c r="D203" s="84"/>
      <c r="E203" s="13"/>
      <c r="F203" s="13"/>
      <c r="G203" s="13"/>
      <c r="H203" s="13"/>
      <c r="I203" s="13"/>
      <c r="K203" s="16"/>
    </row>
    <row r="204" spans="1:11" s="1" customFormat="1" x14ac:dyDescent="0.2">
      <c r="A204" s="15"/>
      <c r="B204" s="16"/>
      <c r="C204" s="84"/>
      <c r="D204" s="84"/>
      <c r="E204" s="13"/>
      <c r="F204" s="13"/>
      <c r="G204" s="13"/>
      <c r="H204" s="13"/>
      <c r="I204" s="13"/>
      <c r="K204" s="16"/>
    </row>
    <row r="205" spans="1:11" s="1" customFormat="1" x14ac:dyDescent="0.2">
      <c r="A205" s="15"/>
      <c r="B205" s="16"/>
      <c r="C205" s="84"/>
      <c r="D205" s="84"/>
      <c r="E205" s="13"/>
      <c r="F205" s="13"/>
      <c r="G205" s="13"/>
      <c r="H205" s="13"/>
      <c r="I205" s="13"/>
      <c r="K205" s="16"/>
    </row>
    <row r="206" spans="1:11" s="1" customFormat="1" x14ac:dyDescent="0.2">
      <c r="A206" s="15"/>
      <c r="B206" s="16"/>
      <c r="C206" s="84"/>
      <c r="D206" s="84"/>
      <c r="E206" s="13"/>
      <c r="F206" s="13"/>
      <c r="G206" s="13"/>
      <c r="H206" s="13"/>
      <c r="I206" s="13"/>
      <c r="K206" s="16"/>
    </row>
    <row r="207" spans="1:11" s="1" customFormat="1" x14ac:dyDescent="0.2">
      <c r="A207" s="15"/>
      <c r="B207" s="16"/>
      <c r="C207" s="84"/>
      <c r="D207" s="84"/>
      <c r="E207" s="13"/>
      <c r="F207" s="13"/>
      <c r="G207" s="13"/>
      <c r="H207" s="13"/>
      <c r="I207" s="13"/>
      <c r="K207" s="16"/>
    </row>
    <row r="208" spans="1:11" s="1" customFormat="1" x14ac:dyDescent="0.2">
      <c r="A208" s="15"/>
      <c r="B208" s="16"/>
      <c r="C208" s="84"/>
      <c r="D208" s="84"/>
      <c r="E208" s="13"/>
      <c r="F208" s="13"/>
      <c r="G208" s="13"/>
      <c r="H208" s="13"/>
      <c r="I208" s="13"/>
      <c r="K208" s="16"/>
    </row>
    <row r="209" spans="1:11" s="1" customFormat="1" x14ac:dyDescent="0.2">
      <c r="A209" s="15"/>
      <c r="B209" s="16"/>
      <c r="C209" s="84"/>
      <c r="D209" s="84"/>
      <c r="E209" s="13"/>
      <c r="F209" s="13"/>
      <c r="G209" s="13"/>
      <c r="H209" s="13"/>
      <c r="I209" s="13"/>
      <c r="K209" s="16"/>
    </row>
    <row r="210" spans="1:11" s="1" customFormat="1" x14ac:dyDescent="0.2">
      <c r="A210" s="15"/>
      <c r="B210" s="16"/>
      <c r="C210" s="84"/>
      <c r="D210" s="84"/>
      <c r="E210" s="13"/>
      <c r="F210" s="13"/>
      <c r="G210" s="13"/>
      <c r="H210" s="13"/>
      <c r="I210" s="13"/>
      <c r="K210" s="16"/>
    </row>
    <row r="211" spans="1:11" s="1" customFormat="1" x14ac:dyDescent="0.2">
      <c r="A211" s="15"/>
      <c r="B211" s="16"/>
      <c r="C211" s="84"/>
      <c r="D211" s="84"/>
      <c r="E211" s="13"/>
      <c r="F211" s="13"/>
      <c r="G211" s="13"/>
      <c r="H211" s="13"/>
      <c r="I211" s="13"/>
      <c r="K211" s="16"/>
    </row>
    <row r="212" spans="1:11" s="1" customFormat="1" x14ac:dyDescent="0.2">
      <c r="A212" s="15"/>
      <c r="B212" s="16"/>
      <c r="C212" s="84"/>
      <c r="D212" s="84"/>
      <c r="E212" s="13"/>
      <c r="F212" s="13"/>
      <c r="G212" s="13"/>
      <c r="H212" s="13"/>
      <c r="I212" s="13"/>
      <c r="K212" s="16"/>
    </row>
    <row r="213" spans="1:11" s="1" customFormat="1" x14ac:dyDescent="0.2">
      <c r="A213" s="15"/>
      <c r="B213" s="16"/>
      <c r="C213" s="84"/>
      <c r="D213" s="84"/>
      <c r="E213" s="13"/>
      <c r="F213" s="13"/>
      <c r="G213" s="13"/>
      <c r="H213" s="13"/>
      <c r="I213" s="13"/>
      <c r="K213" s="16"/>
    </row>
    <row r="214" spans="1:11" s="1" customFormat="1" x14ac:dyDescent="0.2">
      <c r="A214" s="15"/>
      <c r="B214" s="16"/>
      <c r="C214" s="84"/>
      <c r="D214" s="84"/>
      <c r="E214" s="13"/>
      <c r="F214" s="13"/>
      <c r="G214" s="13"/>
      <c r="H214" s="13"/>
      <c r="I214" s="13"/>
      <c r="K214" s="16"/>
    </row>
    <row r="215" spans="1:11" s="1" customFormat="1" x14ac:dyDescent="0.2">
      <c r="A215" s="15"/>
      <c r="B215" s="16"/>
      <c r="C215" s="84"/>
      <c r="D215" s="84"/>
      <c r="E215" s="13"/>
      <c r="F215" s="13"/>
      <c r="G215" s="13"/>
      <c r="H215" s="13"/>
      <c r="I215" s="13"/>
      <c r="K215" s="16"/>
    </row>
    <row r="216" spans="1:11" s="1" customFormat="1" x14ac:dyDescent="0.2">
      <c r="A216" s="15"/>
      <c r="B216" s="16"/>
      <c r="C216" s="84"/>
      <c r="D216" s="84"/>
      <c r="E216" s="13"/>
      <c r="F216" s="13"/>
      <c r="G216" s="13"/>
      <c r="H216" s="13"/>
      <c r="I216" s="13"/>
      <c r="K216" s="16"/>
    </row>
    <row r="217" spans="1:11" s="1" customFormat="1" x14ac:dyDescent="0.2">
      <c r="A217" s="15"/>
      <c r="B217" s="16"/>
      <c r="C217" s="84"/>
      <c r="D217" s="84"/>
      <c r="E217" s="13"/>
      <c r="F217" s="13"/>
      <c r="G217" s="13"/>
      <c r="H217" s="13"/>
      <c r="I217" s="13"/>
      <c r="K217" s="16"/>
    </row>
    <row r="218" spans="1:11" s="1" customFormat="1" x14ac:dyDescent="0.2">
      <c r="A218" s="15"/>
      <c r="B218" s="16"/>
      <c r="C218" s="84"/>
      <c r="D218" s="84"/>
      <c r="E218" s="13"/>
      <c r="F218" s="13"/>
      <c r="G218" s="13"/>
      <c r="H218" s="13"/>
      <c r="I218" s="13"/>
      <c r="K218" s="16"/>
    </row>
    <row r="219" spans="1:11" s="1" customFormat="1" x14ac:dyDescent="0.2">
      <c r="A219" s="15"/>
      <c r="B219" s="16"/>
      <c r="C219" s="84"/>
      <c r="D219" s="84"/>
      <c r="E219" s="13"/>
      <c r="F219" s="13"/>
      <c r="G219" s="13"/>
      <c r="H219" s="13"/>
      <c r="I219" s="13"/>
      <c r="K219" s="16"/>
    </row>
    <row r="220" spans="1:11" s="1" customFormat="1" x14ac:dyDescent="0.2">
      <c r="A220" s="15"/>
      <c r="B220" s="16"/>
      <c r="C220" s="84"/>
      <c r="D220" s="84"/>
      <c r="E220" s="13"/>
      <c r="F220" s="13"/>
      <c r="G220" s="13"/>
      <c r="H220" s="13"/>
      <c r="I220" s="13"/>
      <c r="K220" s="16"/>
    </row>
    <row r="221" spans="1:11" s="1" customFormat="1" x14ac:dyDescent="0.2">
      <c r="A221" s="15"/>
      <c r="B221" s="16"/>
      <c r="C221" s="84"/>
      <c r="D221" s="84"/>
      <c r="E221" s="13"/>
      <c r="F221" s="13"/>
      <c r="G221" s="13"/>
      <c r="H221" s="13"/>
      <c r="I221" s="13"/>
      <c r="K221" s="16"/>
    </row>
    <row r="222" spans="1:11" s="1" customFormat="1" x14ac:dyDescent="0.2">
      <c r="A222" s="15"/>
      <c r="B222" s="16"/>
      <c r="C222" s="84"/>
      <c r="D222" s="84"/>
      <c r="E222" s="13"/>
      <c r="F222" s="13"/>
      <c r="G222" s="13"/>
      <c r="H222" s="13"/>
      <c r="I222" s="13"/>
      <c r="K222" s="16"/>
    </row>
    <row r="223" spans="1:11" s="1" customFormat="1" x14ac:dyDescent="0.2">
      <c r="A223" s="15"/>
      <c r="B223" s="16"/>
      <c r="C223" s="84"/>
      <c r="D223" s="84"/>
      <c r="E223" s="13"/>
      <c r="F223" s="13"/>
      <c r="G223" s="13"/>
      <c r="H223" s="13"/>
      <c r="I223" s="13"/>
      <c r="K223" s="16"/>
    </row>
    <row r="224" spans="1:11" s="1" customFormat="1" x14ac:dyDescent="0.2">
      <c r="A224" s="15"/>
      <c r="B224" s="16"/>
      <c r="C224" s="84"/>
      <c r="D224" s="84"/>
      <c r="E224" s="13"/>
      <c r="F224" s="13"/>
      <c r="G224" s="13"/>
      <c r="H224" s="13"/>
      <c r="I224" s="13"/>
      <c r="K224" s="16"/>
    </row>
    <row r="225" spans="1:11" s="1" customFormat="1" x14ac:dyDescent="0.2">
      <c r="A225" s="15"/>
      <c r="B225" s="16"/>
      <c r="C225" s="84"/>
      <c r="D225" s="84"/>
      <c r="E225" s="13"/>
      <c r="F225" s="13"/>
      <c r="G225" s="13"/>
      <c r="H225" s="13"/>
      <c r="I225" s="13"/>
      <c r="K225" s="16"/>
    </row>
    <row r="226" spans="1:11" s="1" customFormat="1" x14ac:dyDescent="0.2">
      <c r="A226" s="15"/>
      <c r="B226" s="16"/>
      <c r="C226" s="84"/>
      <c r="D226" s="84"/>
      <c r="E226" s="13"/>
      <c r="F226" s="13"/>
      <c r="G226" s="13"/>
      <c r="H226" s="13"/>
      <c r="I226" s="13"/>
      <c r="K226" s="16"/>
    </row>
    <row r="227" spans="1:11" s="1" customFormat="1" x14ac:dyDescent="0.2">
      <c r="A227" s="15"/>
      <c r="B227" s="16"/>
      <c r="C227" s="84"/>
      <c r="D227" s="84"/>
      <c r="E227" s="13"/>
      <c r="F227" s="13"/>
      <c r="G227" s="13"/>
      <c r="H227" s="13"/>
      <c r="I227" s="13"/>
      <c r="K227" s="16"/>
    </row>
  </sheetData>
  <sheetProtection sheet="1" objects="1" scenarios="1" selectLockedCells="1"/>
  <sortState ref="A2:K227">
    <sortCondition ref="A1"/>
  </sortState>
  <mergeCells count="2">
    <mergeCell ref="C26:D26"/>
    <mergeCell ref="A1:B1"/>
  </mergeCells>
  <conditionalFormatting sqref="E2:J19">
    <cfRule type="containsText" dxfId="65" priority="32" operator="containsText" text="Primary">
      <formula>NOT(ISERROR(SEARCH("Primary",E2)))</formula>
    </cfRule>
    <cfRule type="containsText" dxfId="64" priority="51" operator="containsText" text="Secondary">
      <formula>NOT(ISERROR(SEARCH("Secondary",E2)))</formula>
    </cfRule>
    <cfRule type="containsText" dxfId="63" priority="52" operator="containsText" text="Not Offered">
      <formula>NOT(ISERROR(SEARCH("Not Offered",E2)))</formula>
    </cfRule>
  </conditionalFormatting>
  <conditionalFormatting sqref="E2:J19">
    <cfRule type="containsText" dxfId="62" priority="53" operator="containsText" text="Unmet Pre-req">
      <formula>NOT(ISERROR(SEARCH("Unmet Pre-req",E2)))</formula>
    </cfRule>
  </conditionalFormatting>
  <conditionalFormatting sqref="E2:J19">
    <cfRule type="containsText" dxfId="61" priority="31" operator="containsText" text="COMPLETE">
      <formula>NOT(ISERROR(SEARCH("COMPLETE",E2)))</formula>
    </cfRule>
  </conditionalFormatting>
  <conditionalFormatting sqref="E20:J20">
    <cfRule type="containsText" dxfId="60" priority="27" operator="containsText" text="Primary">
      <formula>NOT(ISERROR(SEARCH("Primary",E20)))</formula>
    </cfRule>
    <cfRule type="containsText" dxfId="59" priority="28" operator="containsText" text="Secondary">
      <formula>NOT(ISERROR(SEARCH("Secondary",E20)))</formula>
    </cfRule>
    <cfRule type="containsText" dxfId="58" priority="29" operator="containsText" text="Not Offered">
      <formula>NOT(ISERROR(SEARCH("Not Offered",E20)))</formula>
    </cfRule>
  </conditionalFormatting>
  <conditionalFormatting sqref="E20:J20">
    <cfRule type="containsText" dxfId="57" priority="30" operator="containsText" text="Unmet Pre-req">
      <formula>NOT(ISERROR(SEARCH("Unmet Pre-req",E20)))</formula>
    </cfRule>
  </conditionalFormatting>
  <conditionalFormatting sqref="E20:J20">
    <cfRule type="containsText" dxfId="56" priority="26" operator="containsText" text="COMPLETE">
      <formula>NOT(ISERROR(SEARCH("COMPLETE",E20)))</formula>
    </cfRule>
  </conditionalFormatting>
  <conditionalFormatting sqref="E21:J21">
    <cfRule type="containsText" dxfId="55" priority="22" operator="containsText" text="Primary">
      <formula>NOT(ISERROR(SEARCH("Primary",E21)))</formula>
    </cfRule>
    <cfRule type="containsText" dxfId="54" priority="23" operator="containsText" text="Secondary">
      <formula>NOT(ISERROR(SEARCH("Secondary",E21)))</formula>
    </cfRule>
    <cfRule type="containsText" dxfId="53" priority="24" operator="containsText" text="Not Offered">
      <formula>NOT(ISERROR(SEARCH("Not Offered",E21)))</formula>
    </cfRule>
  </conditionalFormatting>
  <conditionalFormatting sqref="E21:J21">
    <cfRule type="containsText" dxfId="52" priority="25" operator="containsText" text="Unmet Pre-req">
      <formula>NOT(ISERROR(SEARCH("Unmet Pre-req",E21)))</formula>
    </cfRule>
  </conditionalFormatting>
  <conditionalFormatting sqref="E21:J21">
    <cfRule type="containsText" dxfId="51" priority="21" operator="containsText" text="COMPLETE">
      <formula>NOT(ISERROR(SEARCH("COMPLETE",E21)))</formula>
    </cfRule>
  </conditionalFormatting>
  <conditionalFormatting sqref="E22:J22">
    <cfRule type="containsText" dxfId="50" priority="17" operator="containsText" text="Primary">
      <formula>NOT(ISERROR(SEARCH("Primary",E22)))</formula>
    </cfRule>
    <cfRule type="containsText" dxfId="49" priority="18" operator="containsText" text="Secondary">
      <formula>NOT(ISERROR(SEARCH("Secondary",E22)))</formula>
    </cfRule>
    <cfRule type="containsText" dxfId="48" priority="19" operator="containsText" text="Not Offered">
      <formula>NOT(ISERROR(SEARCH("Not Offered",E22)))</formula>
    </cfRule>
  </conditionalFormatting>
  <conditionalFormatting sqref="E22:J22">
    <cfRule type="containsText" dxfId="47" priority="20" operator="containsText" text="Unmet Pre-req">
      <formula>NOT(ISERROR(SEARCH("Unmet Pre-req",E22)))</formula>
    </cfRule>
  </conditionalFormatting>
  <conditionalFormatting sqref="E22:J22">
    <cfRule type="containsText" dxfId="46" priority="16" operator="containsText" text="COMPLETE">
      <formula>NOT(ISERROR(SEARCH("COMPLETE",E22)))</formula>
    </cfRule>
  </conditionalFormatting>
  <conditionalFormatting sqref="E23:J23">
    <cfRule type="containsText" dxfId="45" priority="12" operator="containsText" text="Primary">
      <formula>NOT(ISERROR(SEARCH("Primary",E23)))</formula>
    </cfRule>
    <cfRule type="containsText" dxfId="44" priority="13" operator="containsText" text="Secondary">
      <formula>NOT(ISERROR(SEARCH("Secondary",E23)))</formula>
    </cfRule>
    <cfRule type="containsText" dxfId="43" priority="14" operator="containsText" text="Not Offered">
      <formula>NOT(ISERROR(SEARCH("Not Offered",E23)))</formula>
    </cfRule>
  </conditionalFormatting>
  <conditionalFormatting sqref="E23:J23">
    <cfRule type="containsText" dxfId="42" priority="15" operator="containsText" text="Unmet Pre-req">
      <formula>NOT(ISERROR(SEARCH("Unmet Pre-req",E23)))</formula>
    </cfRule>
  </conditionalFormatting>
  <conditionalFormatting sqref="E23:J23">
    <cfRule type="containsText" dxfId="41" priority="11" operator="containsText" text="COMPLETE">
      <formula>NOT(ISERROR(SEARCH("COMPLETE",E23)))</formula>
    </cfRule>
  </conditionalFormatting>
  <conditionalFormatting sqref="E25:J25">
    <cfRule type="containsText" dxfId="40" priority="7" operator="containsText" text="Primary">
      <formula>NOT(ISERROR(SEARCH("Primary",E25)))</formula>
    </cfRule>
    <cfRule type="containsText" dxfId="39" priority="8" operator="containsText" text="Secondary">
      <formula>NOT(ISERROR(SEARCH("Secondary",E25)))</formula>
    </cfRule>
    <cfRule type="containsText" dxfId="38" priority="9" operator="containsText" text="Not Offered">
      <formula>NOT(ISERROR(SEARCH("Not Offered",E25)))</formula>
    </cfRule>
  </conditionalFormatting>
  <conditionalFormatting sqref="E25:J25">
    <cfRule type="containsText" dxfId="37" priority="10" operator="containsText" text="Unmet Pre-req">
      <formula>NOT(ISERROR(SEARCH("Unmet Pre-req",E25)))</formula>
    </cfRule>
  </conditionalFormatting>
  <conditionalFormatting sqref="E25:J25">
    <cfRule type="containsText" dxfId="36" priority="6" operator="containsText" text="COMPLETE">
      <formula>NOT(ISERROR(SEARCH("COMPLETE",E25)))</formula>
    </cfRule>
  </conditionalFormatting>
  <conditionalFormatting sqref="E24:J24">
    <cfRule type="containsText" dxfId="35" priority="2" operator="containsText" text="Primary">
      <formula>NOT(ISERROR(SEARCH("Primary",E24)))</formula>
    </cfRule>
    <cfRule type="containsText" dxfId="34" priority="3" operator="containsText" text="Secondary">
      <formula>NOT(ISERROR(SEARCH("Secondary",E24)))</formula>
    </cfRule>
    <cfRule type="containsText" dxfId="33" priority="4" operator="containsText" text="Not Offered">
      <formula>NOT(ISERROR(SEARCH("Not Offered",E24)))</formula>
    </cfRule>
  </conditionalFormatting>
  <conditionalFormatting sqref="E24:J24">
    <cfRule type="containsText" dxfId="32" priority="5" operator="containsText" text="Unmet Pre-req">
      <formula>NOT(ISERROR(SEARCH("Unmet Pre-req",E24)))</formula>
    </cfRule>
  </conditionalFormatting>
  <conditionalFormatting sqref="E24:J24">
    <cfRule type="containsText" dxfId="31" priority="1" operator="containsText" text="COMPLETE">
      <formula>NOT(ISERROR(SEARCH("COMPLETE",E24)))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7"/>
  <sheetViews>
    <sheetView workbookViewId="0">
      <selection activeCell="C2" sqref="C2"/>
    </sheetView>
  </sheetViews>
  <sheetFormatPr baseColWidth="10" defaultRowHeight="16" x14ac:dyDescent="0.2"/>
  <cols>
    <col min="1" max="1" width="12" style="2" bestFit="1" customWidth="1"/>
    <col min="2" max="2" width="66.83203125" style="3" bestFit="1" customWidth="1"/>
    <col min="3" max="3" width="16.1640625" style="87" customWidth="1"/>
    <col min="4" max="4" width="10" style="85" bestFit="1" customWidth="1"/>
    <col min="5" max="5" width="16" style="14" bestFit="1" customWidth="1"/>
    <col min="6" max="6" width="19.5" style="14" bestFit="1" customWidth="1"/>
    <col min="7" max="7" width="14.33203125" style="14" bestFit="1" customWidth="1"/>
    <col min="8" max="8" width="17.83203125" style="14" bestFit="1" customWidth="1"/>
    <col min="9" max="9" width="20.33203125" style="1" bestFit="1" customWidth="1"/>
    <col min="10" max="10" width="13.1640625" style="1" hidden="1" customWidth="1"/>
    <col min="11" max="11" width="0" style="1" hidden="1" customWidth="1"/>
    <col min="12" max="30" width="10.83203125" style="1"/>
  </cols>
  <sheetData>
    <row r="1" spans="1:11" s="4" customFormat="1" ht="25" thickBot="1" x14ac:dyDescent="0.35">
      <c r="A1" s="135" t="s">
        <v>197</v>
      </c>
      <c r="B1" s="136"/>
      <c r="C1" s="83" t="s">
        <v>147</v>
      </c>
      <c r="D1" s="83" t="s">
        <v>189</v>
      </c>
      <c r="E1" s="127" t="s">
        <v>47</v>
      </c>
      <c r="F1" s="127" t="s">
        <v>48</v>
      </c>
      <c r="G1" s="127" t="s">
        <v>49</v>
      </c>
      <c r="H1" s="127" t="s">
        <v>50</v>
      </c>
      <c r="I1" s="127" t="s">
        <v>51</v>
      </c>
      <c r="J1" s="128" t="s">
        <v>94</v>
      </c>
      <c r="K1" s="129" t="s">
        <v>148</v>
      </c>
    </row>
    <row r="2" spans="1:11" s="1" customFormat="1" x14ac:dyDescent="0.2">
      <c r="A2" s="9" t="s">
        <v>77</v>
      </c>
      <c r="B2" s="10" t="str">
        <f>VLOOKUP($A2,Rotation!$C$1:$M$1048575,3,FALSE)</f>
        <v>CIS332- Structured Systems Analysis and Design (3 credits)</v>
      </c>
      <c r="C2" s="115"/>
      <c r="D2" s="122">
        <f>VLOOKUP($A2,Rotation!$C$1:$N$1048575,12,FALSE)</f>
        <v>3</v>
      </c>
      <c r="E2" s="125" t="str">
        <f>IF($C2&lt;&gt;"","COMPLETE",(IF($K2=TRUE,(IF(VLOOKUP($A2,Rotation!$C$1:$M$1048575,4,FALSE)&lt;&gt;0,VLOOKUP($A2,Rotation!$C$1:$M$1048575,4,FALSE),"")),"Unmet Pre-req")))</f>
        <v>Unmet Pre-req</v>
      </c>
      <c r="F2" s="125" t="str">
        <f>IF($C2&lt;&gt;"","COMPLETE",(IF($K2=TRUE,(IF(VLOOKUP($A2,Rotation!$C$1:$M$1048575,4,FALSE)&lt;&gt;0,VLOOKUP($A2,Rotation!$C$1:$M$1048575,5,FALSE),"")),"Unmet Pre-req")))</f>
        <v>Unmet Pre-req</v>
      </c>
      <c r="G2" s="125" t="str">
        <f>IF($C2&lt;&gt;"","COMPLETE",(IF($K2=TRUE,(IF(VLOOKUP($A2,Rotation!$C$1:$M$1048575,4,FALSE)&lt;&gt;0,VLOOKUP($A2,Rotation!$C$1:$M$1048575,6,FALSE),"")),"Unmet Pre-req")))</f>
        <v>Unmet Pre-req</v>
      </c>
      <c r="H2" s="125" t="str">
        <f>IF($C2&lt;&gt;"","COMPLETE",(IF($K2=TRUE,(IF(VLOOKUP($A2,Rotation!$C$1:$M$1048575,4,FALSE)&lt;&gt;0,VLOOKUP($A2,Rotation!$C$1:$M$1048575,7,FALSE),"")),"Unmet Pre-req")))</f>
        <v>Unmet Pre-req</v>
      </c>
      <c r="I2" s="125" t="str">
        <f>IF($C2&lt;&gt;"","COMPLETE",(IF($K2=TRUE,(IF(VLOOKUP($A2,Rotation!$C$1:$M$1048575,4,FALSE)&lt;&gt;0,VLOOKUP($A2,Rotation!$C$1:$M$1048575,8,FALSE),"")),"Unmet Pre-req")))</f>
        <v>Unmet Pre-req</v>
      </c>
      <c r="J2" s="125" t="str">
        <f>IF($C2&lt;&gt;"","COMPLETE",(IF($K2=TRUE,(IF(VLOOKUP($A2,Rotation!$C$1:$M$1048575,4,FALSE)&lt;&gt;0,VLOOKUP($A2,Rotation!$C$1:$M$1048575,9,FALSE),"")),"Unmet Pre-req")))</f>
        <v>Unmet Pre-req</v>
      </c>
      <c r="K2" s="126" t="b">
        <f>IF(IF(VLOOKUP($A2,Rotation!$C$1:$M$1048575,10,FALSE)&lt;&gt;"",VLOOKUP($A2,Rotation!$C$1:$M$1048575,10,FALSE),FALSE)=FALSE,TRUE,IF(VLOOKUP(IF(VLOOKUP($A2,Rotation!$C$1:$M$1048575,10,FALSE)&lt;&gt;"",VLOOKUP($A2,Rotation!$C$1:$M$1048575,10,FALSE),FALSE),$A$1:$C$1048568,3)&lt;&gt;"",TRUE,FALSE))</f>
        <v>0</v>
      </c>
    </row>
    <row r="3" spans="1:11" s="1" customFormat="1" x14ac:dyDescent="0.2">
      <c r="A3" s="7" t="s">
        <v>55</v>
      </c>
      <c r="B3" s="10" t="str">
        <f>VLOOKUP($A3,Rotation!$C$1:$M$1048575,3,FALSE)</f>
        <v>CIS383- Networking I (3 credits)</v>
      </c>
      <c r="C3" s="115"/>
      <c r="D3" s="122">
        <f>VLOOKUP($A3,Rotation!$C$1:$N$1048575,12,FALSE)</f>
        <v>3</v>
      </c>
      <c r="E3" s="12" t="str">
        <f>IF($C3&lt;&gt;"","COMPLETE",(IF($K3=TRUE,(IF(VLOOKUP($A3,Rotation!$C$1:$M$1048575,4,FALSE)&lt;&gt;0,VLOOKUP($A3,Rotation!$C$1:$M$1048575,4,FALSE),"")),"Unmet Pre-req")))</f>
        <v>Unmet Pre-req</v>
      </c>
      <c r="F3" s="12" t="str">
        <f>IF($C3&lt;&gt;"","COMPLETE",(IF($K3=TRUE,(IF(VLOOKUP($A3,Rotation!$C$1:$M$1048575,4,FALSE)&lt;&gt;0,VLOOKUP($A3,Rotation!$C$1:$M$1048575,5,FALSE),"")),"Unmet Pre-req")))</f>
        <v>Unmet Pre-req</v>
      </c>
      <c r="G3" s="12" t="str">
        <f>IF($C3&lt;&gt;"","COMPLETE",(IF($K3=TRUE,(IF(VLOOKUP($A3,Rotation!$C$1:$M$1048575,4,FALSE)&lt;&gt;0,VLOOKUP($A3,Rotation!$C$1:$M$1048575,6,FALSE),"")),"Unmet Pre-req")))</f>
        <v>Unmet Pre-req</v>
      </c>
      <c r="H3" s="12" t="str">
        <f>IF($C3&lt;&gt;"","COMPLETE",(IF($K3=TRUE,(IF(VLOOKUP($A3,Rotation!$C$1:$M$1048575,4,FALSE)&lt;&gt;0,VLOOKUP($A3,Rotation!$C$1:$M$1048575,7,FALSE),"")),"Unmet Pre-req")))</f>
        <v>Unmet Pre-req</v>
      </c>
      <c r="I3" s="12" t="str">
        <f>IF($C3&lt;&gt;"","COMPLETE",(IF($K3=TRUE,(IF(VLOOKUP($A3,Rotation!$C$1:$M$1048575,4,FALSE)&lt;&gt;0,VLOOKUP($A3,Rotation!$C$1:$M$1048575,8,FALSE),"")),"Unmet Pre-req")))</f>
        <v>Unmet Pre-req</v>
      </c>
      <c r="J3" s="12" t="str">
        <f>IF($C3&lt;&gt;"","COMPLETE",(IF($K3=TRUE,(IF(VLOOKUP($A3,Rotation!$C$1:$M$1048575,4,FALSE)&lt;&gt;0,VLOOKUP($A3,Rotation!$C$1:$M$1048575,9,FALSE),"")),"Unmet Pre-req")))</f>
        <v>Unmet Pre-req</v>
      </c>
      <c r="K3" s="17" t="b">
        <f>IF(IF(VLOOKUP($A3,Rotation!$C$1:$M$1048575,10,FALSE)&lt;&gt;"",VLOOKUP($A3,Rotation!$C$1:$M$1048575,10,FALSE),FALSE)=FALSE,TRUE,IF(VLOOKUP(IF(VLOOKUP($A3,Rotation!$C$1:$M$1048575,10,FALSE)&lt;&gt;"",VLOOKUP($A3,Rotation!$C$1:$M$1048575,10,FALSE),FALSE),$A$1:$C$1048568,3)&lt;&gt;"",TRUE,FALSE))</f>
        <v>0</v>
      </c>
    </row>
    <row r="4" spans="1:11" s="1" customFormat="1" x14ac:dyDescent="0.2">
      <c r="A4" s="7" t="s">
        <v>63</v>
      </c>
      <c r="B4" s="10" t="str">
        <f>VLOOKUP($A4,Rotation!$C$1:$M$1048575,3,FALSE)</f>
        <v>CIS484- Database Management Systems (3 credits)</v>
      </c>
      <c r="C4" s="115"/>
      <c r="D4" s="122">
        <f>VLOOKUP($A4,Rotation!$C$1:$N$1048575,12,FALSE)</f>
        <v>3</v>
      </c>
      <c r="E4" s="12" t="str">
        <f>IF($C4&lt;&gt;"","COMPLETE",(IF($K4=TRUE,(IF(VLOOKUP($A4,Rotation!$C$1:$M$1048575,4,FALSE)&lt;&gt;0,VLOOKUP($A4,Rotation!$C$1:$M$1048575,4,FALSE),"")),"Unmet Pre-req")))</f>
        <v>Unmet Pre-req</v>
      </c>
      <c r="F4" s="12" t="str">
        <f>IF($C4&lt;&gt;"","COMPLETE",(IF($K4=TRUE,(IF(VLOOKUP($A4,Rotation!$C$1:$M$1048575,4,FALSE)&lt;&gt;0,VLOOKUP($A4,Rotation!$C$1:$M$1048575,5,FALSE),"")),"Unmet Pre-req")))</f>
        <v>Unmet Pre-req</v>
      </c>
      <c r="G4" s="12" t="str">
        <f>IF($C4&lt;&gt;"","COMPLETE",(IF($K4=TRUE,(IF(VLOOKUP($A4,Rotation!$C$1:$M$1048575,4,FALSE)&lt;&gt;0,VLOOKUP($A4,Rotation!$C$1:$M$1048575,6,FALSE),"")),"Unmet Pre-req")))</f>
        <v>Unmet Pre-req</v>
      </c>
      <c r="H4" s="12" t="str">
        <f>IF($C4&lt;&gt;"","COMPLETE",(IF($K4=TRUE,(IF(VLOOKUP($A4,Rotation!$C$1:$M$1048575,4,FALSE)&lt;&gt;0,VLOOKUP($A4,Rotation!$C$1:$M$1048575,7,FALSE),"")),"Unmet Pre-req")))</f>
        <v>Unmet Pre-req</v>
      </c>
      <c r="I4" s="12" t="str">
        <f>IF($C4&lt;&gt;"","COMPLETE",(IF($K4=TRUE,(IF(VLOOKUP($A4,Rotation!$C$1:$M$1048575,4,FALSE)&lt;&gt;0,VLOOKUP($A4,Rotation!$C$1:$M$1048575,8,FALSE),"")),"Unmet Pre-req")))</f>
        <v>Unmet Pre-req</v>
      </c>
      <c r="J4" s="12" t="str">
        <f>IF($C4&lt;&gt;"","COMPLETE",(IF($K4=TRUE,(IF(VLOOKUP($A4,Rotation!$C$1:$M$1048575,4,FALSE)&lt;&gt;0,VLOOKUP($A4,Rotation!$C$1:$M$1048575,9,FALSE),"")),"Unmet Pre-req")))</f>
        <v>Unmet Pre-req</v>
      </c>
      <c r="K4" s="17" t="b">
        <f>IF(IF(VLOOKUP($A4,Rotation!$C$1:$M$1048575,10,FALSE)&lt;&gt;"",VLOOKUP($A4,Rotation!$C$1:$M$1048575,10,FALSE),FALSE)=FALSE,TRUE,IF(VLOOKUP(IF(VLOOKUP($A4,Rotation!$C$1:$M$1048575,10,FALSE)&lt;&gt;"",VLOOKUP($A4,Rotation!$C$1:$M$1048575,10,FALSE),FALSE),$A$1:$C$1048568,3)&lt;&gt;"",TRUE,FALSE))</f>
        <v>0</v>
      </c>
    </row>
    <row r="5" spans="1:11" s="1" customFormat="1" x14ac:dyDescent="0.2">
      <c r="A5" s="7" t="s">
        <v>184</v>
      </c>
      <c r="B5" s="10" t="str">
        <f>VLOOKUP($A5,Rotation!$C$1:$M$1048575,3,FALSE)</f>
        <v>CSC105- Introduction to Computers (3 credits)</v>
      </c>
      <c r="C5" s="115"/>
      <c r="D5" s="122">
        <f>VLOOKUP($A5,Rotation!$C$1:$N$1048575,12,FALSE)</f>
        <v>3</v>
      </c>
      <c r="E5" s="12" t="str">
        <f>IF($C5&lt;&gt;"","COMPLETE",(IF($K5=TRUE,(IF(VLOOKUP($A5,Rotation!$C$1:$M$1048575,4,FALSE)&lt;&gt;0,VLOOKUP($A5,Rotation!$C$1:$M$1048575,4,FALSE),"")),"Unmet Pre-req")))</f>
        <v>Primary</v>
      </c>
      <c r="F5" s="12" t="str">
        <f>IF($C5&lt;&gt;"","COMPLETE",(IF($K5=TRUE,(IF(VLOOKUP($A5,Rotation!$C$1:$M$1048575,4,FALSE)&lt;&gt;0,VLOOKUP($A5,Rotation!$C$1:$M$1048575,5,FALSE),"")),"Unmet Pre-req")))</f>
        <v>Secondary</v>
      </c>
      <c r="G5" s="12" t="str">
        <f>IF($C5&lt;&gt;"","COMPLETE",(IF($K5=TRUE,(IF(VLOOKUP($A5,Rotation!$C$1:$M$1048575,4,FALSE)&lt;&gt;0,VLOOKUP($A5,Rotation!$C$1:$M$1048575,6,FALSE),"")),"Unmet Pre-req")))</f>
        <v>Primary</v>
      </c>
      <c r="H5" s="12" t="str">
        <f>IF($C5&lt;&gt;"","COMPLETE",(IF($K5=TRUE,(IF(VLOOKUP($A5,Rotation!$C$1:$M$1048575,4,FALSE)&lt;&gt;0,VLOOKUP($A5,Rotation!$C$1:$M$1048575,7,FALSE),"")),"Unmet Pre-req")))</f>
        <v>Secondary</v>
      </c>
      <c r="I5" s="12" t="str">
        <f>IF($C5&lt;&gt;"","COMPLETE",(IF($K5=TRUE,(IF(VLOOKUP($A5,Rotation!$C$1:$M$1048575,4,FALSE)&lt;&gt;0,VLOOKUP($A5,Rotation!$C$1:$M$1048575,8,FALSE),"")),"Unmet Pre-req")))</f>
        <v>Secondary</v>
      </c>
      <c r="J5" s="12" t="str">
        <f>IF($C5&lt;&gt;"","COMPLETE",(IF($K5=TRUE,(IF(VLOOKUP($A5,Rotation!$C$1:$M$1048575,4,FALSE)&lt;&gt;0,VLOOKUP($A5,Rotation!$C$1:$M$1048575,9,FALSE),"")),"Unmet Pre-req")))</f>
        <v>Not Offered</v>
      </c>
      <c r="K5" s="17" t="b">
        <f>IF(IF(VLOOKUP($A5,Rotation!$C$1:$M$1048575,10,FALSE)&lt;&gt;"",VLOOKUP($A5,Rotation!$C$1:$M$1048575,10,FALSE),FALSE)=FALSE,TRUE,IF(VLOOKUP(IF(VLOOKUP($A5,Rotation!$C$1:$M$1048575,10,FALSE)&lt;&gt;"",VLOOKUP($A5,Rotation!$C$1:$M$1048575,10,FALSE),FALSE),$A$1:$C$1048568,3)&lt;&gt;"",TRUE,FALSE))</f>
        <v>1</v>
      </c>
    </row>
    <row r="6" spans="1:11" s="1" customFormat="1" x14ac:dyDescent="0.2">
      <c r="A6" s="7" t="s">
        <v>72</v>
      </c>
      <c r="B6" s="10" t="str">
        <f>VLOOKUP($A6,Rotation!$C$1:$M$1048575,3,FALSE)</f>
        <v>CSC150- Computer Science I (3 credits)</v>
      </c>
      <c r="C6" s="115"/>
      <c r="D6" s="122">
        <f>VLOOKUP($A6,Rotation!$C$1:$N$1048575,12,FALSE)</f>
        <v>3</v>
      </c>
      <c r="E6" s="12" t="str">
        <f>IF($C6&lt;&gt;"","COMPLETE",(IF($K6=TRUE,(IF(VLOOKUP($A6,Rotation!$C$1:$M$1048575,4,FALSE)&lt;&gt;0,VLOOKUP($A6,Rotation!$C$1:$M$1048575,4,FALSE),"")),"Unmet Pre-req")))</f>
        <v>Primary</v>
      </c>
      <c r="F6" s="12" t="str">
        <f>IF($C6&lt;&gt;"","COMPLETE",(IF($K6=TRUE,(IF(VLOOKUP($A6,Rotation!$C$1:$M$1048575,4,FALSE)&lt;&gt;0,VLOOKUP($A6,Rotation!$C$1:$M$1048575,5,FALSE),"")),"Unmet Pre-req")))</f>
        <v>Secondary</v>
      </c>
      <c r="G6" s="12" t="str">
        <f>IF($C6&lt;&gt;"","COMPLETE",(IF($K6=TRUE,(IF(VLOOKUP($A6,Rotation!$C$1:$M$1048575,4,FALSE)&lt;&gt;0,VLOOKUP($A6,Rotation!$C$1:$M$1048575,6,FALSE),"")),"Unmet Pre-req")))</f>
        <v>Primary</v>
      </c>
      <c r="H6" s="12" t="str">
        <f>IF($C6&lt;&gt;"","COMPLETE",(IF($K6=TRUE,(IF(VLOOKUP($A6,Rotation!$C$1:$M$1048575,4,FALSE)&lt;&gt;0,VLOOKUP($A6,Rotation!$C$1:$M$1048575,7,FALSE),"")),"Unmet Pre-req")))</f>
        <v>Secondary</v>
      </c>
      <c r="I6" s="12" t="str">
        <f>IF($C6&lt;&gt;"","COMPLETE",(IF($K6=TRUE,(IF(VLOOKUP($A6,Rotation!$C$1:$M$1048575,4,FALSE)&lt;&gt;0,VLOOKUP($A6,Rotation!$C$1:$M$1048575,8,FALSE),"")),"Unmet Pre-req")))</f>
        <v>Secondary</v>
      </c>
      <c r="J6" s="12" t="str">
        <f>IF($C6&lt;&gt;"","COMPLETE",(IF($K6=TRUE,(IF(VLOOKUP($A6,Rotation!$C$1:$M$1048575,4,FALSE)&lt;&gt;0,VLOOKUP($A6,Rotation!$C$1:$M$1048575,9,FALSE),"")),"Unmet Pre-req")))</f>
        <v>Not Offered</v>
      </c>
      <c r="K6" s="17" t="b">
        <f>IF(IF(VLOOKUP($A6,Rotation!$C$1:$M$1048575,10,FALSE)&lt;&gt;"",VLOOKUP($A6,Rotation!$C$1:$M$1048575,10,FALSE),FALSE)=FALSE,TRUE,IF(VLOOKUP(IF(VLOOKUP($A6,Rotation!$C$1:$M$1048575,10,FALSE)&lt;&gt;"",VLOOKUP($A6,Rotation!$C$1:$M$1048575,10,FALSE),FALSE),$A$1:$C$1048568,3)&lt;&gt;"",TRUE,FALSE))</f>
        <v>1</v>
      </c>
    </row>
    <row r="7" spans="1:11" s="1" customFormat="1" x14ac:dyDescent="0.2">
      <c r="A7" s="7" t="s">
        <v>64</v>
      </c>
      <c r="B7" s="10" t="str">
        <f>VLOOKUP($A7,Rotation!$C$1:$M$1048575,3,FALSE)</f>
        <v>CSC245- Information Security Fundamentals (3 credits)</v>
      </c>
      <c r="C7" s="115"/>
      <c r="D7" s="122">
        <f>VLOOKUP($A7,Rotation!$C$1:$N$1048575,12,FALSE)</f>
        <v>3</v>
      </c>
      <c r="E7" s="12" t="str">
        <f>IF($C7&lt;&gt;"","COMPLETE",(IF($K7=TRUE,(IF(VLOOKUP($A7,Rotation!$C$1:$M$1048575,4,FALSE)&lt;&gt;0,VLOOKUP($A7,Rotation!$C$1:$M$1048575,4,FALSE),"")),"Unmet Pre-req")))</f>
        <v>Secondary</v>
      </c>
      <c r="F7" s="12" t="str">
        <f>IF($C7&lt;&gt;"","COMPLETE",(IF($K7=TRUE,(IF(VLOOKUP($A7,Rotation!$C$1:$M$1048575,4,FALSE)&lt;&gt;0,VLOOKUP($A7,Rotation!$C$1:$M$1048575,5,FALSE),"")),"Unmet Pre-req")))</f>
        <v>Primary</v>
      </c>
      <c r="G7" s="12" t="str">
        <f>IF($C7&lt;&gt;"","COMPLETE",(IF($K7=TRUE,(IF(VLOOKUP($A7,Rotation!$C$1:$M$1048575,4,FALSE)&lt;&gt;0,VLOOKUP($A7,Rotation!$C$1:$M$1048575,6,FALSE),"")),"Unmet Pre-req")))</f>
        <v>Primary</v>
      </c>
      <c r="H7" s="12" t="str">
        <f>IF($C7&lt;&gt;"","COMPLETE",(IF($K7=TRUE,(IF(VLOOKUP($A7,Rotation!$C$1:$M$1048575,4,FALSE)&lt;&gt;0,VLOOKUP($A7,Rotation!$C$1:$M$1048575,7,FALSE),"")),"Unmet Pre-req")))</f>
        <v>Primary</v>
      </c>
      <c r="I7" s="12" t="str">
        <f>IF($C7&lt;&gt;"","COMPLETE",(IF($K7=TRUE,(IF(VLOOKUP($A7,Rotation!$C$1:$M$1048575,4,FALSE)&lt;&gt;0,VLOOKUP($A7,Rotation!$C$1:$M$1048575,8,FALSE),"")),"Unmet Pre-req")))</f>
        <v>Secondary</v>
      </c>
      <c r="J7" s="12" t="str">
        <f>IF($C7&lt;&gt;"","COMPLETE",(IF($K7=TRUE,(IF(VLOOKUP($A7,Rotation!$C$1:$M$1048575,4,FALSE)&lt;&gt;0,VLOOKUP($A7,Rotation!$C$1:$M$1048575,9,FALSE),"")),"Unmet Pre-req")))</f>
        <v>Not Offered</v>
      </c>
      <c r="K7" s="17" t="b">
        <f>IF(IF(VLOOKUP($A7,Rotation!$C$1:$M$1048575,10,FALSE)&lt;&gt;"",VLOOKUP($A7,Rotation!$C$1:$M$1048575,10,FALSE),FALSE)=FALSE,TRUE,IF(VLOOKUP(IF(VLOOKUP($A7,Rotation!$C$1:$M$1048575,10,FALSE)&lt;&gt;"",VLOOKUP($A7,Rotation!$C$1:$M$1048575,10,FALSE),FALSE),$A$1:$C$1048568,3)&lt;&gt;"",TRUE,FALSE))</f>
        <v>1</v>
      </c>
    </row>
    <row r="8" spans="1:11" s="1" customFormat="1" x14ac:dyDescent="0.2">
      <c r="A8" s="7" t="s">
        <v>65</v>
      </c>
      <c r="B8" s="10" t="str">
        <f>VLOOKUP($A8,Rotation!$C$1:$M$1048575,3,FALSE)</f>
        <v>CSC250- Computer Science II (3 credits)</v>
      </c>
      <c r="C8" s="115"/>
      <c r="D8" s="122">
        <f>VLOOKUP($A8,Rotation!$C$1:$N$1048575,12,FALSE)</f>
        <v>3</v>
      </c>
      <c r="E8" s="12" t="str">
        <f>IF($C8&lt;&gt;"","COMPLETE",(IF($K8=TRUE,(IF(VLOOKUP($A8,Rotation!$C$1:$M$1048575,4,FALSE)&lt;&gt;0,VLOOKUP($A8,Rotation!$C$1:$M$1048575,4,FALSE),"")),"Unmet Pre-req")))</f>
        <v>Unmet Pre-req</v>
      </c>
      <c r="F8" s="12" t="str">
        <f>IF($C8&lt;&gt;"","COMPLETE",(IF($K8=TRUE,(IF(VLOOKUP($A8,Rotation!$C$1:$M$1048575,4,FALSE)&lt;&gt;0,VLOOKUP($A8,Rotation!$C$1:$M$1048575,5,FALSE),"")),"Unmet Pre-req")))</f>
        <v>Unmet Pre-req</v>
      </c>
      <c r="G8" s="12" t="str">
        <f>IF($C8&lt;&gt;"","COMPLETE",(IF($K8=TRUE,(IF(VLOOKUP($A8,Rotation!$C$1:$M$1048575,4,FALSE)&lt;&gt;0,VLOOKUP($A8,Rotation!$C$1:$M$1048575,6,FALSE),"")),"Unmet Pre-req")))</f>
        <v>Unmet Pre-req</v>
      </c>
      <c r="H8" s="12" t="str">
        <f>IF($C8&lt;&gt;"","COMPLETE",(IF($K8=TRUE,(IF(VLOOKUP($A8,Rotation!$C$1:$M$1048575,4,FALSE)&lt;&gt;0,VLOOKUP($A8,Rotation!$C$1:$M$1048575,7,FALSE),"")),"Unmet Pre-req")))</f>
        <v>Unmet Pre-req</v>
      </c>
      <c r="I8" s="12" t="str">
        <f>IF($C8&lt;&gt;"","COMPLETE",(IF($K8=TRUE,(IF(VLOOKUP($A8,Rotation!$C$1:$M$1048575,4,FALSE)&lt;&gt;0,VLOOKUP($A8,Rotation!$C$1:$M$1048575,8,FALSE),"")),"Unmet Pre-req")))</f>
        <v>Unmet Pre-req</v>
      </c>
      <c r="J8" s="12" t="str">
        <f>IF($C8&lt;&gt;"","COMPLETE",(IF($K8=TRUE,(IF(VLOOKUP($A8,Rotation!$C$1:$M$1048575,4,FALSE)&lt;&gt;0,VLOOKUP($A8,Rotation!$C$1:$M$1048575,9,FALSE),"")),"Unmet Pre-req")))</f>
        <v>Unmet Pre-req</v>
      </c>
      <c r="K8" s="17" t="b">
        <f>IF(IF(VLOOKUP($A8,Rotation!$C$1:$M$1048575,10,FALSE)&lt;&gt;"",VLOOKUP($A8,Rotation!$C$1:$M$1048575,10,FALSE),FALSE)=FALSE,TRUE,IF(VLOOKUP(IF(VLOOKUP($A8,Rotation!$C$1:$M$1048575,10,FALSE)&lt;&gt;"",VLOOKUP($A8,Rotation!$C$1:$M$1048575,10,FALSE),FALSE),$A$1:$C$1048568,3)&lt;&gt;"",TRUE,FALSE))</f>
        <v>0</v>
      </c>
    </row>
    <row r="9" spans="1:11" s="1" customFormat="1" x14ac:dyDescent="0.2">
      <c r="A9" s="7" t="s">
        <v>86</v>
      </c>
      <c r="B9" s="10" t="str">
        <f>VLOOKUP($A9,Rotation!$C$1:$M$1048575,3,FALSE)</f>
        <v>CSC260- Object Oriented Design (3 credits)</v>
      </c>
      <c r="C9" s="115"/>
      <c r="D9" s="122">
        <f>VLOOKUP($A9,Rotation!$C$1:$N$1048575,12,FALSE)</f>
        <v>3</v>
      </c>
      <c r="E9" s="12" t="str">
        <f>IF($C9&lt;&gt;"","COMPLETE",(IF($K9=TRUE,(IF(VLOOKUP($A9,Rotation!$C$1:$M$1048575,4,FALSE)&lt;&gt;0,VLOOKUP($A9,Rotation!$C$1:$M$1048575,4,FALSE),"")),"Unmet Pre-req")))</f>
        <v>Unmet Pre-req</v>
      </c>
      <c r="F9" s="12" t="str">
        <f>IF($C9&lt;&gt;"","COMPLETE",(IF($K9=TRUE,(IF(VLOOKUP($A9,Rotation!$C$1:$M$1048575,4,FALSE)&lt;&gt;0,VLOOKUP($A9,Rotation!$C$1:$M$1048575,5,FALSE),"")),"Unmet Pre-req")))</f>
        <v>Unmet Pre-req</v>
      </c>
      <c r="G9" s="12" t="str">
        <f>IF($C9&lt;&gt;"","COMPLETE",(IF($K9=TRUE,(IF(VLOOKUP($A9,Rotation!$C$1:$M$1048575,4,FALSE)&lt;&gt;0,VLOOKUP($A9,Rotation!$C$1:$M$1048575,6,FALSE),"")),"Unmet Pre-req")))</f>
        <v>Unmet Pre-req</v>
      </c>
      <c r="H9" s="12" t="str">
        <f>IF($C9&lt;&gt;"","COMPLETE",(IF($K9=TRUE,(IF(VLOOKUP($A9,Rotation!$C$1:$M$1048575,4,FALSE)&lt;&gt;0,VLOOKUP($A9,Rotation!$C$1:$M$1048575,7,FALSE),"")),"Unmet Pre-req")))</f>
        <v>Unmet Pre-req</v>
      </c>
      <c r="I9" s="12" t="str">
        <f>IF($C9&lt;&gt;"","COMPLETE",(IF($K9=TRUE,(IF(VLOOKUP($A9,Rotation!$C$1:$M$1048575,4,FALSE)&lt;&gt;0,VLOOKUP($A9,Rotation!$C$1:$M$1048575,8,FALSE),"")),"Unmet Pre-req")))</f>
        <v>Unmet Pre-req</v>
      </c>
      <c r="J9" s="12" t="str">
        <f>IF($C9&lt;&gt;"","COMPLETE",(IF($K9=TRUE,(IF(VLOOKUP($A9,Rotation!$C$1:$M$1048575,4,FALSE)&lt;&gt;0,VLOOKUP($A9,Rotation!$C$1:$M$1048575,9,FALSE),"")),"Unmet Pre-req")))</f>
        <v>Unmet Pre-req</v>
      </c>
      <c r="K9" s="17" t="b">
        <f>IF(IF(VLOOKUP($A9,Rotation!$C$1:$M$1048575,10,FALSE)&lt;&gt;"",VLOOKUP($A9,Rotation!$C$1:$M$1048575,10,FALSE),FALSE)=FALSE,TRUE,IF(VLOOKUP(IF(VLOOKUP($A9,Rotation!$C$1:$M$1048575,10,FALSE)&lt;&gt;"",VLOOKUP($A9,Rotation!$C$1:$M$1048575,10,FALSE),FALSE),$A$1:$C$1048568,3)&lt;&gt;"",TRUE,FALSE))</f>
        <v>0</v>
      </c>
    </row>
    <row r="10" spans="1:11" s="1" customFormat="1" x14ac:dyDescent="0.2">
      <c r="A10" s="7" t="s">
        <v>78</v>
      </c>
      <c r="B10" s="10" t="str">
        <f>VLOOKUP($A10,Rotation!$C$1:$M$1048575,3,FALSE)</f>
        <v>CSC300- Data Structures (3 credits)</v>
      </c>
      <c r="C10" s="115"/>
      <c r="D10" s="122">
        <f>VLOOKUP($A10,Rotation!$C$1:$N$1048575,12,FALSE)</f>
        <v>3</v>
      </c>
      <c r="E10" s="12" t="str">
        <f>IF($C10&lt;&gt;"","COMPLETE",(IF($K10=TRUE,(IF(VLOOKUP($A10,Rotation!$C$1:$M$1048575,4,FALSE)&lt;&gt;0,VLOOKUP($A10,Rotation!$C$1:$M$1048575,4,FALSE),"")),"Unmet Pre-req")))</f>
        <v>Unmet Pre-req</v>
      </c>
      <c r="F10" s="12" t="str">
        <f>IF($C10&lt;&gt;"","COMPLETE",(IF($K10=TRUE,(IF(VLOOKUP($A10,Rotation!$C$1:$M$1048575,4,FALSE)&lt;&gt;0,VLOOKUP($A10,Rotation!$C$1:$M$1048575,5,FALSE),"")),"Unmet Pre-req")))</f>
        <v>Unmet Pre-req</v>
      </c>
      <c r="G10" s="12" t="str">
        <f>IF($C10&lt;&gt;"","COMPLETE",(IF($K10=TRUE,(IF(VLOOKUP($A10,Rotation!$C$1:$M$1048575,4,FALSE)&lt;&gt;0,VLOOKUP($A10,Rotation!$C$1:$M$1048575,6,FALSE),"")),"Unmet Pre-req")))</f>
        <v>Unmet Pre-req</v>
      </c>
      <c r="H10" s="12" t="str">
        <f>IF($C10&lt;&gt;"","COMPLETE",(IF($K10=TRUE,(IF(VLOOKUP($A10,Rotation!$C$1:$M$1048575,4,FALSE)&lt;&gt;0,VLOOKUP($A10,Rotation!$C$1:$M$1048575,7,FALSE),"")),"Unmet Pre-req")))</f>
        <v>Unmet Pre-req</v>
      </c>
      <c r="I10" s="12" t="str">
        <f>IF($C10&lt;&gt;"","COMPLETE",(IF($K10=TRUE,(IF(VLOOKUP($A10,Rotation!$C$1:$M$1048575,4,FALSE)&lt;&gt;0,VLOOKUP($A10,Rotation!$C$1:$M$1048575,8,FALSE),"")),"Unmet Pre-req")))</f>
        <v>Unmet Pre-req</v>
      </c>
      <c r="J10" s="12" t="str">
        <f>IF($C10&lt;&gt;"","COMPLETE",(IF($K10=TRUE,(IF(VLOOKUP($A10,Rotation!$C$1:$M$1048575,4,FALSE)&lt;&gt;0,VLOOKUP($A10,Rotation!$C$1:$M$1048575,9,FALSE),"")),"Unmet Pre-req")))</f>
        <v>Unmet Pre-req</v>
      </c>
      <c r="K10" s="17" t="b">
        <f>IF(IF(VLOOKUP($A10,Rotation!$C$1:$M$1048575,10,FALSE)&lt;&gt;"",VLOOKUP($A10,Rotation!$C$1:$M$1048575,10,FALSE),FALSE)=FALSE,TRUE,IF(VLOOKUP(IF(VLOOKUP($A10,Rotation!$C$1:$M$1048575,10,FALSE)&lt;&gt;"",VLOOKUP($A10,Rotation!$C$1:$M$1048575,10,FALSE),FALSE),$A$1:$C$1048568,3)&lt;&gt;"",TRUE,FALSE))</f>
        <v>0</v>
      </c>
    </row>
    <row r="11" spans="1:11" s="1" customFormat="1" x14ac:dyDescent="0.2">
      <c r="A11" s="7" t="s">
        <v>79</v>
      </c>
      <c r="B11" s="10" t="str">
        <f>VLOOKUP($A11,Rotation!$C$1:$M$1048575,3,FALSE)</f>
        <v>CSC314- Assembly (3 credits)</v>
      </c>
      <c r="C11" s="115"/>
      <c r="D11" s="122">
        <f>VLOOKUP($A11,Rotation!$C$1:$N$1048575,12,FALSE)</f>
        <v>3</v>
      </c>
      <c r="E11" s="12" t="str">
        <f>IF($C11&lt;&gt;"","COMPLETE",(IF($K11=TRUE,(IF(VLOOKUP($A11,Rotation!$C$1:$M$1048575,4,FALSE)&lt;&gt;0,VLOOKUP($A11,Rotation!$C$1:$M$1048575,4,FALSE),"")),"Unmet Pre-req")))</f>
        <v>Unmet Pre-req</v>
      </c>
      <c r="F11" s="12" t="str">
        <f>IF($C11&lt;&gt;"","COMPLETE",(IF($K11=TRUE,(IF(VLOOKUP($A11,Rotation!$C$1:$M$1048575,4,FALSE)&lt;&gt;0,VLOOKUP($A11,Rotation!$C$1:$M$1048575,5,FALSE),"")),"Unmet Pre-req")))</f>
        <v>Unmet Pre-req</v>
      </c>
      <c r="G11" s="12" t="str">
        <f>IF($C11&lt;&gt;"","COMPLETE",(IF($K11=TRUE,(IF(VLOOKUP($A11,Rotation!$C$1:$M$1048575,4,FALSE)&lt;&gt;0,VLOOKUP($A11,Rotation!$C$1:$M$1048575,6,FALSE),"")),"Unmet Pre-req")))</f>
        <v>Unmet Pre-req</v>
      </c>
      <c r="H11" s="12" t="str">
        <f>IF($C11&lt;&gt;"","COMPLETE",(IF($K11=TRUE,(IF(VLOOKUP($A11,Rotation!$C$1:$M$1048575,4,FALSE)&lt;&gt;0,VLOOKUP($A11,Rotation!$C$1:$M$1048575,7,FALSE),"")),"Unmet Pre-req")))</f>
        <v>Unmet Pre-req</v>
      </c>
      <c r="I11" s="12" t="str">
        <f>IF($C11&lt;&gt;"","COMPLETE",(IF($K11=TRUE,(IF(VLOOKUP($A11,Rotation!$C$1:$M$1048575,4,FALSE)&lt;&gt;0,VLOOKUP($A11,Rotation!$C$1:$M$1048575,8,FALSE),"")),"Unmet Pre-req")))</f>
        <v>Unmet Pre-req</v>
      </c>
      <c r="J11" s="12" t="str">
        <f>IF($C11&lt;&gt;"","COMPLETE",(IF($K11=TRUE,(IF(VLOOKUP($A11,Rotation!$C$1:$M$1048575,4,FALSE)&lt;&gt;0,VLOOKUP($A11,Rotation!$C$1:$M$1048575,9,FALSE),"")),"Unmet Pre-req")))</f>
        <v>Unmet Pre-req</v>
      </c>
      <c r="K11" s="17" t="b">
        <f>IF(IF(VLOOKUP($A11,Rotation!$C$1:$M$1048575,10,FALSE)&lt;&gt;"",VLOOKUP($A11,Rotation!$C$1:$M$1048575,10,FALSE),FALSE)=FALSE,TRUE,IF(VLOOKUP(IF(VLOOKUP($A11,Rotation!$C$1:$M$1048575,10,FALSE)&lt;&gt;"",VLOOKUP($A11,Rotation!$C$1:$M$1048575,10,FALSE),FALSE),$A$1:$C$1048568,3)&lt;&gt;"",TRUE,FALSE))</f>
        <v>0</v>
      </c>
    </row>
    <row r="12" spans="1:11" s="1" customFormat="1" x14ac:dyDescent="0.2">
      <c r="A12" s="7" t="s">
        <v>87</v>
      </c>
      <c r="B12" s="10" t="str">
        <f>VLOOKUP($A12,Rotation!$C$1:$M$1048575,3,FALSE)</f>
        <v>CSC410- Parallel Computing (3 credits)</v>
      </c>
      <c r="C12" s="115"/>
      <c r="D12" s="122">
        <f>VLOOKUP($A12,Rotation!$C$1:$N$1048575,12,FALSE)</f>
        <v>3</v>
      </c>
      <c r="E12" s="12" t="str">
        <f>IF($C12&lt;&gt;"","COMPLETE",(IF($K12=TRUE,(IF(VLOOKUP($A12,Rotation!$C$1:$M$1048575,4,FALSE)&lt;&gt;0,VLOOKUP($A12,Rotation!$C$1:$M$1048575,4,FALSE),"")),"Unmet Pre-req")))</f>
        <v>Unmet Pre-req</v>
      </c>
      <c r="F12" s="12" t="str">
        <f>IF($C12&lt;&gt;"","COMPLETE",(IF($K12=TRUE,(IF(VLOOKUP($A12,Rotation!$C$1:$M$1048575,4,FALSE)&lt;&gt;0,VLOOKUP($A12,Rotation!$C$1:$M$1048575,5,FALSE),"")),"Unmet Pre-req")))</f>
        <v>Unmet Pre-req</v>
      </c>
      <c r="G12" s="12" t="str">
        <f>IF($C12&lt;&gt;"","COMPLETE",(IF($K12=TRUE,(IF(VLOOKUP($A12,Rotation!$C$1:$M$1048575,4,FALSE)&lt;&gt;0,VLOOKUP($A12,Rotation!$C$1:$M$1048575,6,FALSE),"")),"Unmet Pre-req")))</f>
        <v>Unmet Pre-req</v>
      </c>
      <c r="H12" s="12" t="str">
        <f>IF($C12&lt;&gt;"","COMPLETE",(IF($K12=TRUE,(IF(VLOOKUP($A12,Rotation!$C$1:$M$1048575,4,FALSE)&lt;&gt;0,VLOOKUP($A12,Rotation!$C$1:$M$1048575,7,FALSE),"")),"Unmet Pre-req")))</f>
        <v>Unmet Pre-req</v>
      </c>
      <c r="I12" s="12" t="str">
        <f>IF($C12&lt;&gt;"","COMPLETE",(IF($K12=TRUE,(IF(VLOOKUP($A12,Rotation!$C$1:$M$1048575,4,FALSE)&lt;&gt;0,VLOOKUP($A12,Rotation!$C$1:$M$1048575,8,FALSE),"")),"Unmet Pre-req")))</f>
        <v>Unmet Pre-req</v>
      </c>
      <c r="J12" s="12" t="str">
        <f>IF($C12&lt;&gt;"","COMPLETE",(IF($K12=TRUE,(IF(VLOOKUP($A12,Rotation!$C$1:$M$1048575,4,FALSE)&lt;&gt;0,VLOOKUP($A12,Rotation!$C$1:$M$1048575,9,FALSE),"")),"Unmet Pre-req")))</f>
        <v>Unmet Pre-req</v>
      </c>
      <c r="K12" s="17" t="b">
        <f>IF(IF(VLOOKUP($A12,Rotation!$C$1:$M$1048575,10,FALSE)&lt;&gt;"",VLOOKUP($A12,Rotation!$C$1:$M$1048575,10,FALSE),FALSE)=FALSE,TRUE,IF(VLOOKUP(IF(VLOOKUP($A12,Rotation!$C$1:$M$1048575,10,FALSE)&lt;&gt;"",VLOOKUP($A12,Rotation!$C$1:$M$1048575,10,FALSE),FALSE),$A$1:$C$1048568,3)&lt;&gt;"",TRUE,FALSE))</f>
        <v>0</v>
      </c>
    </row>
    <row r="13" spans="1:11" s="1" customFormat="1" x14ac:dyDescent="0.2">
      <c r="A13" s="7" t="s">
        <v>82</v>
      </c>
      <c r="B13" s="10" t="str">
        <f>VLOOKUP($A13,Rotation!$C$1:$M$1048575,3,FALSE)</f>
        <v>CSC456- Operating Systems (3 credits)</v>
      </c>
      <c r="C13" s="115"/>
      <c r="D13" s="122">
        <f>VLOOKUP($A13,Rotation!$C$1:$N$1048575,12,FALSE)</f>
        <v>3</v>
      </c>
      <c r="E13" s="12" t="str">
        <f>IF($C13&lt;&gt;"","COMPLETE",(IF($K13=TRUE,(IF(VLOOKUP($A13,Rotation!$C$1:$M$1048575,4,FALSE)&lt;&gt;0,VLOOKUP($A13,Rotation!$C$1:$M$1048575,4,FALSE),"")),"Unmet Pre-req")))</f>
        <v>Unmet Pre-req</v>
      </c>
      <c r="F13" s="12" t="str">
        <f>IF($C13&lt;&gt;"","COMPLETE",(IF($K13=TRUE,(IF(VLOOKUP($A13,Rotation!$C$1:$M$1048575,4,FALSE)&lt;&gt;0,VLOOKUP($A13,Rotation!$C$1:$M$1048575,5,FALSE),"")),"Unmet Pre-req")))</f>
        <v>Unmet Pre-req</v>
      </c>
      <c r="G13" s="12" t="str">
        <f>IF($C13&lt;&gt;"","COMPLETE",(IF($K13=TRUE,(IF(VLOOKUP($A13,Rotation!$C$1:$M$1048575,4,FALSE)&lt;&gt;0,VLOOKUP($A13,Rotation!$C$1:$M$1048575,6,FALSE),"")),"Unmet Pre-req")))</f>
        <v>Unmet Pre-req</v>
      </c>
      <c r="H13" s="12" t="str">
        <f>IF($C13&lt;&gt;"","COMPLETE",(IF($K13=TRUE,(IF(VLOOKUP($A13,Rotation!$C$1:$M$1048575,4,FALSE)&lt;&gt;0,VLOOKUP($A13,Rotation!$C$1:$M$1048575,7,FALSE),"")),"Unmet Pre-req")))</f>
        <v>Unmet Pre-req</v>
      </c>
      <c r="I13" s="12" t="str">
        <f>IF($C13&lt;&gt;"","COMPLETE",(IF($K13=TRUE,(IF(VLOOKUP($A13,Rotation!$C$1:$M$1048575,4,FALSE)&lt;&gt;0,VLOOKUP($A13,Rotation!$C$1:$M$1048575,8,FALSE),"")),"Unmet Pre-req")))</f>
        <v>Unmet Pre-req</v>
      </c>
      <c r="J13" s="12" t="str">
        <f>IF($C13&lt;&gt;"","COMPLETE",(IF($K13=TRUE,(IF(VLOOKUP($A13,Rotation!$C$1:$M$1048575,4,FALSE)&lt;&gt;0,VLOOKUP($A13,Rotation!$C$1:$M$1048575,9,FALSE),"")),"Unmet Pre-req")))</f>
        <v>Unmet Pre-req</v>
      </c>
      <c r="K13" s="17" t="b">
        <f>IF(IF(VLOOKUP($A13,Rotation!$C$1:$M$1048575,10,FALSE)&lt;&gt;"",VLOOKUP($A13,Rotation!$C$1:$M$1048575,10,FALSE),FALSE)=FALSE,TRUE,IF(VLOOKUP(IF(VLOOKUP($A13,Rotation!$C$1:$M$1048575,10,FALSE)&lt;&gt;"",VLOOKUP($A13,Rotation!$C$1:$M$1048575,10,FALSE),FALSE),$A$1:$C$1048568,3)&lt;&gt;"",TRUE,FALSE))</f>
        <v>0</v>
      </c>
    </row>
    <row r="14" spans="1:11" s="1" customFormat="1" x14ac:dyDescent="0.2">
      <c r="A14" s="7" t="s">
        <v>88</v>
      </c>
      <c r="B14" s="10" t="str">
        <f>VLOOKUP($A14,Rotation!$C$1:$M$1048575,3,FALSE)</f>
        <v>CSC461- Programming Languages (3 credits)</v>
      </c>
      <c r="C14" s="115"/>
      <c r="D14" s="122">
        <f>VLOOKUP($A14,Rotation!$C$1:$N$1048575,12,FALSE)</f>
        <v>3</v>
      </c>
      <c r="E14" s="12" t="str">
        <f>IF($C14&lt;&gt;"","COMPLETE",(IF($K14=TRUE,(IF(VLOOKUP($A14,Rotation!$C$1:$M$1048575,4,FALSE)&lt;&gt;0,VLOOKUP($A14,Rotation!$C$1:$M$1048575,4,FALSE),"")),"Unmet Pre-req")))</f>
        <v>Unmet Pre-req</v>
      </c>
      <c r="F14" s="12" t="str">
        <f>IF($C14&lt;&gt;"","COMPLETE",(IF($K14=TRUE,(IF(VLOOKUP($A14,Rotation!$C$1:$M$1048575,4,FALSE)&lt;&gt;0,VLOOKUP($A14,Rotation!$C$1:$M$1048575,5,FALSE),"")),"Unmet Pre-req")))</f>
        <v>Unmet Pre-req</v>
      </c>
      <c r="G14" s="12" t="str">
        <f>IF($C14&lt;&gt;"","COMPLETE",(IF($K14=TRUE,(IF(VLOOKUP($A14,Rotation!$C$1:$M$1048575,4,FALSE)&lt;&gt;0,VLOOKUP($A14,Rotation!$C$1:$M$1048575,6,FALSE),"")),"Unmet Pre-req")))</f>
        <v>Unmet Pre-req</v>
      </c>
      <c r="H14" s="12" t="str">
        <f>IF($C14&lt;&gt;"","COMPLETE",(IF($K14=TRUE,(IF(VLOOKUP($A14,Rotation!$C$1:$M$1048575,4,FALSE)&lt;&gt;0,VLOOKUP($A14,Rotation!$C$1:$M$1048575,7,FALSE),"")),"Unmet Pre-req")))</f>
        <v>Unmet Pre-req</v>
      </c>
      <c r="I14" s="12" t="str">
        <f>IF($C14&lt;&gt;"","COMPLETE",(IF($K14=TRUE,(IF(VLOOKUP($A14,Rotation!$C$1:$M$1048575,4,FALSE)&lt;&gt;0,VLOOKUP($A14,Rotation!$C$1:$M$1048575,8,FALSE),"")),"Unmet Pre-req")))</f>
        <v>Unmet Pre-req</v>
      </c>
      <c r="J14" s="12" t="str">
        <f>IF($C14&lt;&gt;"","COMPLETE",(IF($K14=TRUE,(IF(VLOOKUP($A14,Rotation!$C$1:$M$1048575,4,FALSE)&lt;&gt;0,VLOOKUP($A14,Rotation!$C$1:$M$1048575,9,FALSE),"")),"Unmet Pre-req")))</f>
        <v>Unmet Pre-req</v>
      </c>
      <c r="K14" s="17" t="b">
        <f>IF(IF(VLOOKUP($A14,Rotation!$C$1:$M$1048575,10,FALSE)&lt;&gt;"",VLOOKUP($A14,Rotation!$C$1:$M$1048575,10,FALSE),FALSE)=FALSE,TRUE,IF(VLOOKUP(IF(VLOOKUP($A14,Rotation!$C$1:$M$1048575,10,FALSE)&lt;&gt;"",VLOOKUP($A14,Rotation!$C$1:$M$1048575,10,FALSE),FALSE),$A$1:$C$1048568,3)&lt;&gt;"",TRUE,FALSE))</f>
        <v>0</v>
      </c>
    </row>
    <row r="15" spans="1:11" s="1" customFormat="1" x14ac:dyDescent="0.2">
      <c r="A15" s="7" t="s">
        <v>89</v>
      </c>
      <c r="B15" s="10" t="str">
        <f>VLOOKUP($A15,Rotation!$C$1:$M$1048575,3,FALSE)</f>
        <v>CSC466- Language Processing (3 credits)</v>
      </c>
      <c r="C15" s="115"/>
      <c r="D15" s="122">
        <f>VLOOKUP($A15,Rotation!$C$1:$N$1048575,12,FALSE)</f>
        <v>3</v>
      </c>
      <c r="E15" s="12" t="str">
        <f>IF($C15&lt;&gt;"","COMPLETE",(IF($K15=TRUE,(IF(VLOOKUP($A15,Rotation!$C$1:$M$1048575,4,FALSE)&lt;&gt;0,VLOOKUP($A15,Rotation!$C$1:$M$1048575,4,FALSE),"")),"Unmet Pre-req")))</f>
        <v>Unmet Pre-req</v>
      </c>
      <c r="F15" s="12" t="str">
        <f>IF($C15&lt;&gt;"","COMPLETE",(IF($K15=TRUE,(IF(VLOOKUP($A15,Rotation!$C$1:$M$1048575,4,FALSE)&lt;&gt;0,VLOOKUP($A15,Rotation!$C$1:$M$1048575,5,FALSE),"")),"Unmet Pre-req")))</f>
        <v>Unmet Pre-req</v>
      </c>
      <c r="G15" s="12" t="str">
        <f>IF($C15&lt;&gt;"","COMPLETE",(IF($K15=TRUE,(IF(VLOOKUP($A15,Rotation!$C$1:$M$1048575,4,FALSE)&lt;&gt;0,VLOOKUP($A15,Rotation!$C$1:$M$1048575,6,FALSE),"")),"Unmet Pre-req")))</f>
        <v>Unmet Pre-req</v>
      </c>
      <c r="H15" s="12" t="str">
        <f>IF($C15&lt;&gt;"","COMPLETE",(IF($K15=TRUE,(IF(VLOOKUP($A15,Rotation!$C$1:$M$1048575,4,FALSE)&lt;&gt;0,VLOOKUP($A15,Rotation!$C$1:$M$1048575,7,FALSE),"")),"Unmet Pre-req")))</f>
        <v>Unmet Pre-req</v>
      </c>
      <c r="I15" s="12" t="str">
        <f>IF($C15&lt;&gt;"","COMPLETE",(IF($K15=TRUE,(IF(VLOOKUP($A15,Rotation!$C$1:$M$1048575,4,FALSE)&lt;&gt;0,VLOOKUP($A15,Rotation!$C$1:$M$1048575,8,FALSE),"")),"Unmet Pre-req")))</f>
        <v>Unmet Pre-req</v>
      </c>
      <c r="J15" s="12" t="str">
        <f>IF($C15&lt;&gt;"","COMPLETE",(IF($K15=TRUE,(IF(VLOOKUP($A15,Rotation!$C$1:$M$1048575,4,FALSE)&lt;&gt;0,VLOOKUP($A15,Rotation!$C$1:$M$1048575,9,FALSE),"")),"Unmet Pre-req")))</f>
        <v>Unmet Pre-req</v>
      </c>
      <c r="K15" s="17" t="b">
        <f>IF(IF(VLOOKUP($A15,Rotation!$C$1:$M$1048575,10,FALSE)&lt;&gt;"",VLOOKUP($A15,Rotation!$C$1:$M$1048575,10,FALSE),FALSE)=FALSE,TRUE,IF(VLOOKUP(IF(VLOOKUP($A15,Rotation!$C$1:$M$1048575,10,FALSE)&lt;&gt;"",VLOOKUP($A15,Rotation!$C$1:$M$1048575,10,FALSE),FALSE),$A$1:$C$1048568,3)&lt;&gt;"",TRUE,FALSE))</f>
        <v>0</v>
      </c>
    </row>
    <row r="16" spans="1:11" s="1" customFormat="1" x14ac:dyDescent="0.2">
      <c r="A16" s="7" t="s">
        <v>83</v>
      </c>
      <c r="B16" s="10" t="str">
        <f>VLOOKUP($A16,Rotation!$C$1:$M$1048575,3,FALSE)</f>
        <v>CSC470- Software Engineering (3 credits)</v>
      </c>
      <c r="C16" s="115"/>
      <c r="D16" s="122">
        <f>VLOOKUP($A16,Rotation!$C$1:$N$1048575,12,FALSE)</f>
        <v>3</v>
      </c>
      <c r="E16" s="12" t="str">
        <f>IF($C16&lt;&gt;"","COMPLETE",(IF($K16=TRUE,(IF(VLOOKUP($A16,Rotation!$C$1:$M$1048575,4,FALSE)&lt;&gt;0,VLOOKUP($A16,Rotation!$C$1:$M$1048575,4,FALSE),"")),"Unmet Pre-req")))</f>
        <v>Unmet Pre-req</v>
      </c>
      <c r="F16" s="12" t="str">
        <f>IF($C16&lt;&gt;"","COMPLETE",(IF($K16=TRUE,(IF(VLOOKUP($A16,Rotation!$C$1:$M$1048575,4,FALSE)&lt;&gt;0,VLOOKUP($A16,Rotation!$C$1:$M$1048575,5,FALSE),"")),"Unmet Pre-req")))</f>
        <v>Unmet Pre-req</v>
      </c>
      <c r="G16" s="12" t="str">
        <f>IF($C16&lt;&gt;"","COMPLETE",(IF($K16=TRUE,(IF(VLOOKUP($A16,Rotation!$C$1:$M$1048575,4,FALSE)&lt;&gt;0,VLOOKUP($A16,Rotation!$C$1:$M$1048575,6,FALSE),"")),"Unmet Pre-req")))</f>
        <v>Unmet Pre-req</v>
      </c>
      <c r="H16" s="12" t="str">
        <f>IF($C16&lt;&gt;"","COMPLETE",(IF($K16=TRUE,(IF(VLOOKUP($A16,Rotation!$C$1:$M$1048575,4,FALSE)&lt;&gt;0,VLOOKUP($A16,Rotation!$C$1:$M$1048575,7,FALSE),"")),"Unmet Pre-req")))</f>
        <v>Unmet Pre-req</v>
      </c>
      <c r="I16" s="12" t="str">
        <f>IF($C16&lt;&gt;"","COMPLETE",(IF($K16=TRUE,(IF(VLOOKUP($A16,Rotation!$C$1:$M$1048575,4,FALSE)&lt;&gt;0,VLOOKUP($A16,Rotation!$C$1:$M$1048575,8,FALSE),"")),"Unmet Pre-req")))</f>
        <v>Unmet Pre-req</v>
      </c>
      <c r="J16" s="12" t="str">
        <f>IF($C16&lt;&gt;"","COMPLETE",(IF($K16=TRUE,(IF(VLOOKUP($A16,Rotation!$C$1:$M$1048575,4,FALSE)&lt;&gt;0,VLOOKUP($A16,Rotation!$C$1:$M$1048575,9,FALSE),"")),"Unmet Pre-req")))</f>
        <v>Unmet Pre-req</v>
      </c>
      <c r="K16" s="17" t="b">
        <f>IF(IF(VLOOKUP($A16,Rotation!$C$1:$M$1048575,10,FALSE)&lt;&gt;"",VLOOKUP($A16,Rotation!$C$1:$M$1048575,10,FALSE),FALSE)=FALSE,TRUE,IF(VLOOKUP(IF(VLOOKUP($A16,Rotation!$C$1:$M$1048575,10,FALSE)&lt;&gt;"",VLOOKUP($A16,Rotation!$C$1:$M$1048575,10,FALSE),FALSE),$A$1:$C$1048568,3)&lt;&gt;"",TRUE,FALSE))</f>
        <v>0</v>
      </c>
    </row>
    <row r="17" spans="1:11" s="1" customFormat="1" x14ac:dyDescent="0.2">
      <c r="A17" s="7" t="s">
        <v>90</v>
      </c>
      <c r="B17" s="10" t="str">
        <f>VLOOKUP($A17,Rotation!$C$1:$M$1048575,3,FALSE)</f>
        <v>CSC482- Algorithms and Optimization (3 credits)</v>
      </c>
      <c r="C17" s="115"/>
      <c r="D17" s="122">
        <f>VLOOKUP($A17,Rotation!$C$1:$N$1048575,12,FALSE)</f>
        <v>3</v>
      </c>
      <c r="E17" s="12" t="str">
        <f>IF($C17&lt;&gt;"","COMPLETE",(IF($K17=TRUE,(IF(VLOOKUP($A17,Rotation!$C$1:$M$1048575,4,FALSE)&lt;&gt;0,VLOOKUP($A17,Rotation!$C$1:$M$1048575,4,FALSE),"")),"Unmet Pre-req")))</f>
        <v>Unmet Pre-req</v>
      </c>
      <c r="F17" s="12" t="str">
        <f>IF($C17&lt;&gt;"","COMPLETE",(IF($K17=TRUE,(IF(VLOOKUP($A17,Rotation!$C$1:$M$1048575,4,FALSE)&lt;&gt;0,VLOOKUP($A17,Rotation!$C$1:$M$1048575,5,FALSE),"")),"Unmet Pre-req")))</f>
        <v>Unmet Pre-req</v>
      </c>
      <c r="G17" s="12" t="str">
        <f>IF($C17&lt;&gt;"","COMPLETE",(IF($K17=TRUE,(IF(VLOOKUP($A17,Rotation!$C$1:$M$1048575,4,FALSE)&lt;&gt;0,VLOOKUP($A17,Rotation!$C$1:$M$1048575,6,FALSE),"")),"Unmet Pre-req")))</f>
        <v>Unmet Pre-req</v>
      </c>
      <c r="H17" s="12" t="str">
        <f>IF($C17&lt;&gt;"","COMPLETE",(IF($K17=TRUE,(IF(VLOOKUP($A17,Rotation!$C$1:$M$1048575,4,FALSE)&lt;&gt;0,VLOOKUP($A17,Rotation!$C$1:$M$1048575,7,FALSE),"")),"Unmet Pre-req")))</f>
        <v>Unmet Pre-req</v>
      </c>
      <c r="I17" s="12" t="str">
        <f>IF($C17&lt;&gt;"","COMPLETE",(IF($K17=TRUE,(IF(VLOOKUP($A17,Rotation!$C$1:$M$1048575,4,FALSE)&lt;&gt;0,VLOOKUP($A17,Rotation!$C$1:$M$1048575,8,FALSE),"")),"Unmet Pre-req")))</f>
        <v>Unmet Pre-req</v>
      </c>
      <c r="J17" s="12" t="str">
        <f>IF($C17&lt;&gt;"","COMPLETE",(IF($K17=TRUE,(IF(VLOOKUP($A17,Rotation!$C$1:$M$1048575,4,FALSE)&lt;&gt;0,VLOOKUP($A17,Rotation!$C$1:$M$1048575,9,FALSE),"")),"Unmet Pre-req")))</f>
        <v>Unmet Pre-req</v>
      </c>
      <c r="K17" s="17" t="b">
        <f>IF(IF(VLOOKUP($A17,Rotation!$C$1:$M$1048575,10,FALSE)&lt;&gt;"",VLOOKUP($A17,Rotation!$C$1:$M$1048575,10,FALSE),FALSE)=FALSE,TRUE,IF(VLOOKUP(IF(VLOOKUP($A17,Rotation!$C$1:$M$1048575,10,FALSE)&lt;&gt;"",VLOOKUP($A17,Rotation!$C$1:$M$1048575,10,FALSE),FALSE),$A$1:$C$1048568,3)&lt;&gt;"",TRUE,FALSE))</f>
        <v>0</v>
      </c>
    </row>
    <row r="18" spans="1:11" s="1" customFormat="1" x14ac:dyDescent="0.2">
      <c r="A18" s="7" t="s">
        <v>215</v>
      </c>
      <c r="B18" s="10" t="str">
        <f>VLOOKUP($A18,Rotation!$C$1:$M$1048575,3,FALSE)</f>
        <v>Choose any elective</v>
      </c>
      <c r="C18" s="115"/>
      <c r="D18" s="122">
        <f>VLOOKUP($A18,Rotation!$C$1:$N$1048575,12,FALSE)</f>
        <v>3</v>
      </c>
      <c r="E18" s="12" t="str">
        <f>IF($C18&lt;&gt;"","COMPLETE",(IF($K18=TRUE,(IF(VLOOKUP($A18,Rotation!$C$1:$M$1048575,4,FALSE)&lt;&gt;0,VLOOKUP($A18,Rotation!$C$1:$M$1048575,4,FALSE),"")),"Unmet Pre-req")))</f>
        <v>Primary</v>
      </c>
      <c r="F18" s="12" t="str">
        <f>IF($C18&lt;&gt;"","COMPLETE",(IF($K18=TRUE,(IF(VLOOKUP($A18,Rotation!$C$1:$M$1048575,4,FALSE)&lt;&gt;0,VLOOKUP($A18,Rotation!$C$1:$M$1048575,5,FALSE),"")),"Unmet Pre-req")))</f>
        <v>Primary</v>
      </c>
      <c r="G18" s="12" t="str">
        <f>IF($C18&lt;&gt;"","COMPLETE",(IF($K18=TRUE,(IF(VLOOKUP($A18,Rotation!$C$1:$M$1048575,4,FALSE)&lt;&gt;0,VLOOKUP($A18,Rotation!$C$1:$M$1048575,6,FALSE),"")),"Unmet Pre-req")))</f>
        <v>Primary</v>
      </c>
      <c r="H18" s="12" t="str">
        <f>IF($C18&lt;&gt;"","COMPLETE",(IF($K18=TRUE,(IF(VLOOKUP($A18,Rotation!$C$1:$M$1048575,4,FALSE)&lt;&gt;0,VLOOKUP($A18,Rotation!$C$1:$M$1048575,7,FALSE),"")),"Unmet Pre-req")))</f>
        <v>Primary</v>
      </c>
      <c r="I18" s="12" t="str">
        <f>IF($C18&lt;&gt;"","COMPLETE",(IF($K18=TRUE,(IF(VLOOKUP($A18,Rotation!$C$1:$M$1048575,4,FALSE)&lt;&gt;0,VLOOKUP($A18,Rotation!$C$1:$M$1048575,8,FALSE),"")),"Unmet Pre-req")))</f>
        <v>Primary</v>
      </c>
      <c r="J18" s="12" t="str">
        <f>IF($C18&lt;&gt;"","COMPLETE",(IF($K18=TRUE,(IF(VLOOKUP($A18,Rotation!$C$1:$M$1048575,4,FALSE)&lt;&gt;0,VLOOKUP($A18,Rotation!$C$1:$M$1048575,9,FALSE),"")),"Unmet Pre-req")))</f>
        <v>Not Offered</v>
      </c>
      <c r="K18" s="17" t="b">
        <f>IF(IF(VLOOKUP($A18,Rotation!$C$1:$M$1048575,10,FALSE)&lt;&gt;"",VLOOKUP($A18,Rotation!$C$1:$M$1048575,10,FALSE),FALSE)=FALSE,TRUE,IF(VLOOKUP(IF(VLOOKUP($A18,Rotation!$C$1:$M$1048575,10,FALSE)&lt;&gt;"",VLOOKUP($A18,Rotation!$C$1:$M$1048575,10,FALSE),FALSE),$A$1:$C$1048568,3)&lt;&gt;"",TRUE,FALSE))</f>
        <v>1</v>
      </c>
    </row>
    <row r="19" spans="1:11" s="1" customFormat="1" x14ac:dyDescent="0.2">
      <c r="A19" s="7" t="s">
        <v>215</v>
      </c>
      <c r="B19" s="10" t="str">
        <f>VLOOKUP($A19,Rotation!$C$1:$M$1048575,3,FALSE)</f>
        <v>Choose any elective</v>
      </c>
      <c r="C19" s="115"/>
      <c r="D19" s="122">
        <f>VLOOKUP($A19,Rotation!$C$1:$N$1048575,12,FALSE)</f>
        <v>3</v>
      </c>
      <c r="E19" s="12" t="str">
        <f>IF($C19&lt;&gt;"","COMPLETE",(IF($K19=TRUE,(IF(VLOOKUP($A19,Rotation!$C$1:$M$1048575,4,FALSE)&lt;&gt;0,VLOOKUP($A19,Rotation!$C$1:$M$1048575,4,FALSE),"")),"Unmet Pre-req")))</f>
        <v>Primary</v>
      </c>
      <c r="F19" s="12" t="str">
        <f>IF($C19&lt;&gt;"","COMPLETE",(IF($K19=TRUE,(IF(VLOOKUP($A19,Rotation!$C$1:$M$1048575,4,FALSE)&lt;&gt;0,VLOOKUP($A19,Rotation!$C$1:$M$1048575,5,FALSE),"")),"Unmet Pre-req")))</f>
        <v>Primary</v>
      </c>
      <c r="G19" s="12" t="str">
        <f>IF($C19&lt;&gt;"","COMPLETE",(IF($K19=TRUE,(IF(VLOOKUP($A19,Rotation!$C$1:$M$1048575,4,FALSE)&lt;&gt;0,VLOOKUP($A19,Rotation!$C$1:$M$1048575,6,FALSE),"")),"Unmet Pre-req")))</f>
        <v>Primary</v>
      </c>
      <c r="H19" s="12" t="str">
        <f>IF($C19&lt;&gt;"","COMPLETE",(IF($K19=TRUE,(IF(VLOOKUP($A19,Rotation!$C$1:$M$1048575,4,FALSE)&lt;&gt;0,VLOOKUP($A19,Rotation!$C$1:$M$1048575,7,FALSE),"")),"Unmet Pre-req")))</f>
        <v>Primary</v>
      </c>
      <c r="I19" s="12" t="str">
        <f>IF($C19&lt;&gt;"","COMPLETE",(IF($K19=TRUE,(IF(VLOOKUP($A19,Rotation!$C$1:$M$1048575,4,FALSE)&lt;&gt;0,VLOOKUP($A19,Rotation!$C$1:$M$1048575,8,FALSE),"")),"Unmet Pre-req")))</f>
        <v>Primary</v>
      </c>
      <c r="J19" s="12" t="str">
        <f>IF($C19&lt;&gt;"","COMPLETE",(IF($K19=TRUE,(IF(VLOOKUP($A19,Rotation!$C$1:$M$1048575,4,FALSE)&lt;&gt;0,VLOOKUP($A19,Rotation!$C$1:$M$1048575,9,FALSE),"")),"Unmet Pre-req")))</f>
        <v>Not Offered</v>
      </c>
      <c r="K19" s="17" t="b">
        <f>IF(IF(VLOOKUP($A19,Rotation!$C$1:$M$1048575,10,FALSE)&lt;&gt;"",VLOOKUP($A19,Rotation!$C$1:$M$1048575,10,FALSE),FALSE)=FALSE,TRUE,IF(VLOOKUP(IF(VLOOKUP($A19,Rotation!$C$1:$M$1048575,10,FALSE)&lt;&gt;"",VLOOKUP($A19,Rotation!$C$1:$M$1048575,10,FALSE),FALSE),$A$1:$C$1048568,3)&lt;&gt;"",TRUE,FALSE))</f>
        <v>1</v>
      </c>
    </row>
    <row r="20" spans="1:11" s="1" customFormat="1" x14ac:dyDescent="0.2">
      <c r="A20" s="7" t="s">
        <v>215</v>
      </c>
      <c r="B20" s="10" t="str">
        <f>VLOOKUP($A20,Rotation!$C$1:$M$1048575,3,FALSE)</f>
        <v>Choose any elective</v>
      </c>
      <c r="C20" s="115"/>
      <c r="D20" s="122">
        <f>VLOOKUP($A20,Rotation!$C$1:$N$1048575,12,FALSE)</f>
        <v>3</v>
      </c>
      <c r="E20" s="12" t="str">
        <f>IF($C20&lt;&gt;"","COMPLETE",(IF($K20=TRUE,(IF(VLOOKUP($A20,Rotation!$C$1:$M$1048575,4,FALSE)&lt;&gt;0,VLOOKUP($A20,Rotation!$C$1:$M$1048575,4,FALSE),"")),"Unmet Pre-req")))</f>
        <v>Primary</v>
      </c>
      <c r="F20" s="12" t="str">
        <f>IF($C20&lt;&gt;"","COMPLETE",(IF($K20=TRUE,(IF(VLOOKUP($A20,Rotation!$C$1:$M$1048575,4,FALSE)&lt;&gt;0,VLOOKUP($A20,Rotation!$C$1:$M$1048575,5,FALSE),"")),"Unmet Pre-req")))</f>
        <v>Primary</v>
      </c>
      <c r="G20" s="12" t="str">
        <f>IF($C20&lt;&gt;"","COMPLETE",(IF($K20=TRUE,(IF(VLOOKUP($A20,Rotation!$C$1:$M$1048575,4,FALSE)&lt;&gt;0,VLOOKUP($A20,Rotation!$C$1:$M$1048575,6,FALSE),"")),"Unmet Pre-req")))</f>
        <v>Primary</v>
      </c>
      <c r="H20" s="12" t="str">
        <f>IF($C20&lt;&gt;"","COMPLETE",(IF($K20=TRUE,(IF(VLOOKUP($A20,Rotation!$C$1:$M$1048575,4,FALSE)&lt;&gt;0,VLOOKUP($A20,Rotation!$C$1:$M$1048575,7,FALSE),"")),"Unmet Pre-req")))</f>
        <v>Primary</v>
      </c>
      <c r="I20" s="12" t="str">
        <f>IF($C20&lt;&gt;"","COMPLETE",(IF($K20=TRUE,(IF(VLOOKUP($A20,Rotation!$C$1:$M$1048575,4,FALSE)&lt;&gt;0,VLOOKUP($A20,Rotation!$C$1:$M$1048575,8,FALSE),"")),"Unmet Pre-req")))</f>
        <v>Primary</v>
      </c>
      <c r="J20" s="12" t="str">
        <f>IF($C20&lt;&gt;"","COMPLETE",(IF($K20=TRUE,(IF(VLOOKUP($A20,Rotation!$C$1:$M$1048575,4,FALSE)&lt;&gt;0,VLOOKUP($A20,Rotation!$C$1:$M$1048575,9,FALSE),"")),"Unmet Pre-req")))</f>
        <v>Not Offered</v>
      </c>
      <c r="K20" s="17" t="b">
        <f>IF(IF(VLOOKUP($A20,Rotation!$C$1:$M$1048575,10,FALSE)&lt;&gt;"",VLOOKUP($A20,Rotation!$C$1:$M$1048575,10,FALSE),FALSE)=FALSE,TRUE,IF(VLOOKUP(IF(VLOOKUP($A20,Rotation!$C$1:$M$1048575,10,FALSE)&lt;&gt;"",VLOOKUP($A20,Rotation!$C$1:$M$1048575,10,FALSE),FALSE),$A$1:$C$1048568,3)&lt;&gt;"",TRUE,FALSE))</f>
        <v>1</v>
      </c>
    </row>
    <row r="21" spans="1:11" s="1" customFormat="1" x14ac:dyDescent="0.2">
      <c r="A21" s="7" t="s">
        <v>210</v>
      </c>
      <c r="B21" s="10" t="str">
        <f>VLOOKUP($A21,Rotation!$C$1:$M$1048575,3,FALSE)</f>
        <v>Pick one CSC/CIS 300-Level+ Course</v>
      </c>
      <c r="C21" s="115"/>
      <c r="D21" s="122">
        <f>VLOOKUP($A21,Rotation!$C$1:$N$1048575,12,FALSE)</f>
        <v>3</v>
      </c>
      <c r="E21" s="12" t="str">
        <f>IF($C21&lt;&gt;"","COMPLETE",(IF($K21=TRUE,(IF(VLOOKUP($A21,Rotation!$C$1:$M$1048575,4,FALSE)&lt;&gt;0,VLOOKUP($A21,Rotation!$C$1:$M$1048575,4,FALSE),"")),"Unmet Pre-req")))</f>
        <v>Primary</v>
      </c>
      <c r="F21" s="12" t="str">
        <f>IF($C21&lt;&gt;"","COMPLETE",(IF($K21=TRUE,(IF(VLOOKUP($A21,Rotation!$C$1:$M$1048575,4,FALSE)&lt;&gt;0,VLOOKUP($A21,Rotation!$C$1:$M$1048575,5,FALSE),"")),"Unmet Pre-req")))</f>
        <v>Primary</v>
      </c>
      <c r="G21" s="12" t="str">
        <f>IF($C21&lt;&gt;"","COMPLETE",(IF($K21=TRUE,(IF(VLOOKUP($A21,Rotation!$C$1:$M$1048575,4,FALSE)&lt;&gt;0,VLOOKUP($A21,Rotation!$C$1:$M$1048575,6,FALSE),"")),"Unmet Pre-req")))</f>
        <v>Primary</v>
      </c>
      <c r="H21" s="12" t="str">
        <f>IF($C21&lt;&gt;"","COMPLETE",(IF($K21=TRUE,(IF(VLOOKUP($A21,Rotation!$C$1:$M$1048575,4,FALSE)&lt;&gt;0,VLOOKUP($A21,Rotation!$C$1:$M$1048575,7,FALSE),"")),"Unmet Pre-req")))</f>
        <v>Primary</v>
      </c>
      <c r="I21" s="12" t="str">
        <f>IF($C21&lt;&gt;"","COMPLETE",(IF($K21=TRUE,(IF(VLOOKUP($A21,Rotation!$C$1:$M$1048575,4,FALSE)&lt;&gt;0,VLOOKUP($A21,Rotation!$C$1:$M$1048575,8,FALSE),"")),"Unmet Pre-req")))</f>
        <v>Primary</v>
      </c>
      <c r="J21" s="12" t="str">
        <f>IF($C21&lt;&gt;"","COMPLETE",(IF($K21=TRUE,(IF(VLOOKUP($A21,Rotation!$C$1:$M$1048575,4,FALSE)&lt;&gt;0,VLOOKUP($A21,Rotation!$C$1:$M$1048575,9,FALSE),"")),"Unmet Pre-req")))</f>
        <v>Not Offered</v>
      </c>
      <c r="K21" s="17" t="b">
        <f>IF(IF(VLOOKUP($A21,Rotation!$C$1:$M$1048575,10,FALSE)&lt;&gt;"",VLOOKUP($A21,Rotation!$C$1:$M$1048575,10,FALSE),FALSE)=FALSE,TRUE,IF(VLOOKUP(IF(VLOOKUP($A21,Rotation!$C$1:$M$1048575,10,FALSE)&lt;&gt;"",VLOOKUP($A21,Rotation!$C$1:$M$1048575,10,FALSE),FALSE),$A$1:$C$1048568,3)&lt;&gt;"",TRUE,FALSE))</f>
        <v>1</v>
      </c>
    </row>
    <row r="22" spans="1:11" s="1" customFormat="1" x14ac:dyDescent="0.2">
      <c r="A22" s="7" t="s">
        <v>210</v>
      </c>
      <c r="B22" s="10" t="str">
        <f>VLOOKUP($A22,Rotation!$C$1:$M$1048575,3,FALSE)</f>
        <v>Pick one CSC/CIS 300-Level+ Course</v>
      </c>
      <c r="C22" s="115"/>
      <c r="D22" s="122">
        <f>VLOOKUP($A22,Rotation!$C$1:$N$1048575,12,FALSE)</f>
        <v>3</v>
      </c>
      <c r="E22" s="12" t="str">
        <f>IF($C22&lt;&gt;"","COMPLETE",(IF($K22=TRUE,(IF(VLOOKUP($A22,Rotation!$C$1:$M$1048575,4,FALSE)&lt;&gt;0,VLOOKUP($A22,Rotation!$C$1:$M$1048575,4,FALSE),"")),"Unmet Pre-req")))</f>
        <v>Primary</v>
      </c>
      <c r="F22" s="12" t="str">
        <f>IF($C22&lt;&gt;"","COMPLETE",(IF($K22=TRUE,(IF(VLOOKUP($A22,Rotation!$C$1:$M$1048575,4,FALSE)&lt;&gt;0,VLOOKUP($A22,Rotation!$C$1:$M$1048575,5,FALSE),"")),"Unmet Pre-req")))</f>
        <v>Primary</v>
      </c>
      <c r="G22" s="12" t="str">
        <f>IF($C22&lt;&gt;"","COMPLETE",(IF($K22=TRUE,(IF(VLOOKUP($A22,Rotation!$C$1:$M$1048575,4,FALSE)&lt;&gt;0,VLOOKUP($A22,Rotation!$C$1:$M$1048575,6,FALSE),"")),"Unmet Pre-req")))</f>
        <v>Primary</v>
      </c>
      <c r="H22" s="12" t="str">
        <f>IF($C22&lt;&gt;"","COMPLETE",(IF($K22=TRUE,(IF(VLOOKUP($A22,Rotation!$C$1:$M$1048575,4,FALSE)&lt;&gt;0,VLOOKUP($A22,Rotation!$C$1:$M$1048575,7,FALSE),"")),"Unmet Pre-req")))</f>
        <v>Primary</v>
      </c>
      <c r="I22" s="12" t="str">
        <f>IF($C22&lt;&gt;"","COMPLETE",(IF($K22=TRUE,(IF(VLOOKUP($A22,Rotation!$C$1:$M$1048575,4,FALSE)&lt;&gt;0,VLOOKUP($A22,Rotation!$C$1:$M$1048575,8,FALSE),"")),"Unmet Pre-req")))</f>
        <v>Primary</v>
      </c>
      <c r="J22" s="12" t="str">
        <f>IF($C22&lt;&gt;"","COMPLETE",(IF($K22=TRUE,(IF(VLOOKUP($A22,Rotation!$C$1:$M$1048575,4,FALSE)&lt;&gt;0,VLOOKUP($A22,Rotation!$C$1:$M$1048575,9,FALSE),"")),"Unmet Pre-req")))</f>
        <v>Not Offered</v>
      </c>
      <c r="K22" s="17" t="b">
        <f>IF(IF(VLOOKUP($A22,Rotation!$C$1:$M$1048575,10,FALSE)&lt;&gt;"",VLOOKUP($A22,Rotation!$C$1:$M$1048575,10,FALSE),FALSE)=FALSE,TRUE,IF(VLOOKUP(IF(VLOOKUP($A22,Rotation!$C$1:$M$1048575,10,FALSE)&lt;&gt;"",VLOOKUP($A22,Rotation!$C$1:$M$1048575,10,FALSE),FALSE),$A$1:$C$1048568,3)&lt;&gt;"",TRUE,FALSE))</f>
        <v>1</v>
      </c>
    </row>
    <row r="23" spans="1:11" s="1" customFormat="1" x14ac:dyDescent="0.2">
      <c r="A23" s="7" t="s">
        <v>210</v>
      </c>
      <c r="B23" s="10" t="str">
        <f>VLOOKUP($A23,Rotation!$C$1:$M$1048575,3,FALSE)</f>
        <v>Pick one CSC/CIS 300-Level+ Course</v>
      </c>
      <c r="C23" s="115"/>
      <c r="D23" s="122">
        <f>VLOOKUP($A23,Rotation!$C$1:$N$1048575,12,FALSE)</f>
        <v>3</v>
      </c>
      <c r="E23" s="12" t="str">
        <f>IF($C23&lt;&gt;"","COMPLETE",(IF($K23=TRUE,(IF(VLOOKUP($A23,Rotation!$C$1:$M$1048575,4,FALSE)&lt;&gt;0,VLOOKUP($A23,Rotation!$C$1:$M$1048575,4,FALSE),"")),"Unmet Pre-req")))</f>
        <v>Primary</v>
      </c>
      <c r="F23" s="12" t="str">
        <f>IF($C23&lt;&gt;"","COMPLETE",(IF($K23=TRUE,(IF(VLOOKUP($A23,Rotation!$C$1:$M$1048575,4,FALSE)&lt;&gt;0,VLOOKUP($A23,Rotation!$C$1:$M$1048575,5,FALSE),"")),"Unmet Pre-req")))</f>
        <v>Primary</v>
      </c>
      <c r="G23" s="12" t="str">
        <f>IF($C23&lt;&gt;"","COMPLETE",(IF($K23=TRUE,(IF(VLOOKUP($A23,Rotation!$C$1:$M$1048575,4,FALSE)&lt;&gt;0,VLOOKUP($A23,Rotation!$C$1:$M$1048575,6,FALSE),"")),"Unmet Pre-req")))</f>
        <v>Primary</v>
      </c>
      <c r="H23" s="12" t="str">
        <f>IF($C23&lt;&gt;"","COMPLETE",(IF($K23=TRUE,(IF(VLOOKUP($A23,Rotation!$C$1:$M$1048575,4,FALSE)&lt;&gt;0,VLOOKUP($A23,Rotation!$C$1:$M$1048575,7,FALSE),"")),"Unmet Pre-req")))</f>
        <v>Primary</v>
      </c>
      <c r="I23" s="12" t="str">
        <f>IF($C23&lt;&gt;"","COMPLETE",(IF($K23=TRUE,(IF(VLOOKUP($A23,Rotation!$C$1:$M$1048575,4,FALSE)&lt;&gt;0,VLOOKUP($A23,Rotation!$C$1:$M$1048575,8,FALSE),"")),"Unmet Pre-req")))</f>
        <v>Primary</v>
      </c>
      <c r="J23" s="12" t="str">
        <f>IF($C23&lt;&gt;"","COMPLETE",(IF($K23=TRUE,(IF(VLOOKUP($A23,Rotation!$C$1:$M$1048575,4,FALSE)&lt;&gt;0,VLOOKUP($A23,Rotation!$C$1:$M$1048575,9,FALSE),"")),"Unmet Pre-req")))</f>
        <v>Not Offered</v>
      </c>
      <c r="K23" s="17" t="b">
        <f>IF(IF(VLOOKUP($A23,Rotation!$C$1:$M$1048575,10,FALSE)&lt;&gt;"",VLOOKUP($A23,Rotation!$C$1:$M$1048575,10,FALSE),FALSE)=FALSE,TRUE,IF(VLOOKUP(IF(VLOOKUP($A23,Rotation!$C$1:$M$1048575,10,FALSE)&lt;&gt;"",VLOOKUP($A23,Rotation!$C$1:$M$1048575,10,FALSE),FALSE),$A$1:$C$1048568,3)&lt;&gt;"",TRUE,FALSE))</f>
        <v>1</v>
      </c>
    </row>
    <row r="24" spans="1:11" s="1" customFormat="1" x14ac:dyDescent="0.2">
      <c r="A24" s="7" t="s">
        <v>213</v>
      </c>
      <c r="B24" s="10" t="str">
        <f>VLOOKUP($A24,Rotation!$C$1:$M$1048575,3,FALSE)</f>
        <v>Pick MATH125 or any 200+ MATH course</v>
      </c>
      <c r="C24" s="115"/>
      <c r="D24" s="122">
        <f>VLOOKUP($A24,Rotation!$C$1:$N$1048575,12,FALSE)</f>
        <v>3</v>
      </c>
      <c r="E24" s="12" t="str">
        <f>IF($C24&lt;&gt;"","COMPLETE",(IF($K24=TRUE,(IF(VLOOKUP($A24,Rotation!$C$1:$M$1048575,4,FALSE)&lt;&gt;0,VLOOKUP($A24,Rotation!$C$1:$M$1048575,4,FALSE),"")),"Unmet Pre-req")))</f>
        <v>Primary</v>
      </c>
      <c r="F24" s="12" t="str">
        <f>IF($C24&lt;&gt;"","COMPLETE",(IF($K24=TRUE,(IF(VLOOKUP($A24,Rotation!$C$1:$M$1048575,4,FALSE)&lt;&gt;0,VLOOKUP($A24,Rotation!$C$1:$M$1048575,5,FALSE),"")),"Unmet Pre-req")))</f>
        <v>Primary</v>
      </c>
      <c r="G24" s="12" t="str">
        <f>IF($C24&lt;&gt;"","COMPLETE",(IF($K24=TRUE,(IF(VLOOKUP($A24,Rotation!$C$1:$M$1048575,4,FALSE)&lt;&gt;0,VLOOKUP($A24,Rotation!$C$1:$M$1048575,6,FALSE),"")),"Unmet Pre-req")))</f>
        <v>Primary</v>
      </c>
      <c r="H24" s="12" t="str">
        <f>IF($C24&lt;&gt;"","COMPLETE",(IF($K24=TRUE,(IF(VLOOKUP($A24,Rotation!$C$1:$M$1048575,4,FALSE)&lt;&gt;0,VLOOKUP($A24,Rotation!$C$1:$M$1048575,7,FALSE),"")),"Unmet Pre-req")))</f>
        <v>Primary</v>
      </c>
      <c r="I24" s="12" t="str">
        <f>IF($C24&lt;&gt;"","COMPLETE",(IF($K24=TRUE,(IF(VLOOKUP($A24,Rotation!$C$1:$M$1048575,4,FALSE)&lt;&gt;0,VLOOKUP($A24,Rotation!$C$1:$M$1048575,8,FALSE),"")),"Unmet Pre-req")))</f>
        <v>Primary</v>
      </c>
      <c r="J24" s="12" t="str">
        <f>IF($C24&lt;&gt;"","COMPLETE",(IF($K24=TRUE,(IF(VLOOKUP($A24,Rotation!$C$1:$M$1048575,4,FALSE)&lt;&gt;0,VLOOKUP($A24,Rotation!$C$1:$M$1048575,9,FALSE),"")),"Unmet Pre-req")))</f>
        <v>Not Offered</v>
      </c>
      <c r="K24" s="17" t="b">
        <f>IF(IF(VLOOKUP($A24,Rotation!$C$1:$M$1048575,10,FALSE)&lt;&gt;"",VLOOKUP($A24,Rotation!$C$1:$M$1048575,10,FALSE),FALSE)=FALSE,TRUE,IF(VLOOKUP(IF(VLOOKUP($A24,Rotation!$C$1:$M$1048575,10,FALSE)&lt;&gt;"",VLOOKUP($A24,Rotation!$C$1:$M$1048575,10,FALSE),FALSE),$A$1:$C$1048568,3)&lt;&gt;"",TRUE,FALSE))</f>
        <v>1</v>
      </c>
    </row>
    <row r="25" spans="1:11" s="1" customFormat="1" x14ac:dyDescent="0.2">
      <c r="A25" s="7" t="s">
        <v>213</v>
      </c>
      <c r="B25" s="10" t="str">
        <f>VLOOKUP($A25,Rotation!$C$1:$M$1048575,3,FALSE)</f>
        <v>Pick MATH125 or any 200+ MATH course</v>
      </c>
      <c r="C25" s="115"/>
      <c r="D25" s="122">
        <f>VLOOKUP($A25,Rotation!$C$1:$N$1048575,12,FALSE)</f>
        <v>3</v>
      </c>
      <c r="E25" s="12" t="str">
        <f>IF($C25&lt;&gt;"","COMPLETE",(IF($K25=TRUE,(IF(VLOOKUP($A25,Rotation!$C$1:$M$1048575,4,FALSE)&lt;&gt;0,VLOOKUP($A25,Rotation!$C$1:$M$1048575,4,FALSE),"")),"Unmet Pre-req")))</f>
        <v>Primary</v>
      </c>
      <c r="F25" s="12" t="str">
        <f>IF($C25&lt;&gt;"","COMPLETE",(IF($K25=TRUE,(IF(VLOOKUP($A25,Rotation!$C$1:$M$1048575,4,FALSE)&lt;&gt;0,VLOOKUP($A25,Rotation!$C$1:$M$1048575,5,FALSE),"")),"Unmet Pre-req")))</f>
        <v>Primary</v>
      </c>
      <c r="G25" s="12" t="str">
        <f>IF($C25&lt;&gt;"","COMPLETE",(IF($K25=TRUE,(IF(VLOOKUP($A25,Rotation!$C$1:$M$1048575,4,FALSE)&lt;&gt;0,VLOOKUP($A25,Rotation!$C$1:$M$1048575,6,FALSE),"")),"Unmet Pre-req")))</f>
        <v>Primary</v>
      </c>
      <c r="H25" s="12" t="str">
        <f>IF($C25&lt;&gt;"","COMPLETE",(IF($K25=TRUE,(IF(VLOOKUP($A25,Rotation!$C$1:$M$1048575,4,FALSE)&lt;&gt;0,VLOOKUP($A25,Rotation!$C$1:$M$1048575,7,FALSE),"")),"Unmet Pre-req")))</f>
        <v>Primary</v>
      </c>
      <c r="I25" s="12" t="str">
        <f>IF($C25&lt;&gt;"","COMPLETE",(IF($K25=TRUE,(IF(VLOOKUP($A25,Rotation!$C$1:$M$1048575,4,FALSE)&lt;&gt;0,VLOOKUP($A25,Rotation!$C$1:$M$1048575,8,FALSE),"")),"Unmet Pre-req")))</f>
        <v>Primary</v>
      </c>
      <c r="J25" s="12" t="str">
        <f>IF($C25&lt;&gt;"","COMPLETE",(IF($K25=TRUE,(IF(VLOOKUP($A25,Rotation!$C$1:$M$1048575,4,FALSE)&lt;&gt;0,VLOOKUP($A25,Rotation!$C$1:$M$1048575,9,FALSE),"")),"Unmet Pre-req")))</f>
        <v>Not Offered</v>
      </c>
      <c r="K25" s="17" t="b">
        <f>IF(IF(VLOOKUP($A25,Rotation!$C$1:$M$1048575,10,FALSE)&lt;&gt;"",VLOOKUP($A25,Rotation!$C$1:$M$1048575,10,FALSE),FALSE)=FALSE,TRUE,IF(VLOOKUP(IF(VLOOKUP($A25,Rotation!$C$1:$M$1048575,10,FALSE)&lt;&gt;"",VLOOKUP($A25,Rotation!$C$1:$M$1048575,10,FALSE),FALSE),$A$1:$C$1048568,3)&lt;&gt;"",TRUE,FALSE))</f>
        <v>1</v>
      </c>
    </row>
    <row r="26" spans="1:11" s="1" customFormat="1" x14ac:dyDescent="0.2">
      <c r="A26" s="7" t="s">
        <v>166</v>
      </c>
      <c r="B26" s="10" t="str">
        <f>VLOOKUP($A26,Rotation!$C$1:$M$1048575,3,FALSE)</f>
        <v>ENGL101- Composition I (3 credits)</v>
      </c>
      <c r="C26" s="115"/>
      <c r="D26" s="122">
        <f>VLOOKUP($A26,Rotation!$C$1:$N$1048575,12,FALSE)</f>
        <v>3</v>
      </c>
      <c r="E26" s="12" t="str">
        <f>IF($C26&lt;&gt;"","COMPLETE",(IF($K26=TRUE,(IF(VLOOKUP($A26,Rotation!$C$1:$M$1048575,4,FALSE)&lt;&gt;0,VLOOKUP($A26,Rotation!$C$1:$M$1048575,4,FALSE),"")),"Unmet Pre-req")))</f>
        <v>Primary</v>
      </c>
      <c r="F26" s="12" t="str">
        <f>IF($C26&lt;&gt;"","COMPLETE",(IF($K26=TRUE,(IF(VLOOKUP($A26,Rotation!$C$1:$M$1048575,4,FALSE)&lt;&gt;0,VLOOKUP($A26,Rotation!$C$1:$M$1048575,5,FALSE),"")),"Unmet Pre-req")))</f>
        <v>Secondary</v>
      </c>
      <c r="G26" s="12" t="str">
        <f>IF($C26&lt;&gt;"","COMPLETE",(IF($K26=TRUE,(IF(VLOOKUP($A26,Rotation!$C$1:$M$1048575,4,FALSE)&lt;&gt;0,VLOOKUP($A26,Rotation!$C$1:$M$1048575,6,FALSE),"")),"Unmet Pre-req")))</f>
        <v>Primary</v>
      </c>
      <c r="H26" s="12" t="str">
        <f>IF($C26&lt;&gt;"","COMPLETE",(IF($K26=TRUE,(IF(VLOOKUP($A26,Rotation!$C$1:$M$1048575,4,FALSE)&lt;&gt;0,VLOOKUP($A26,Rotation!$C$1:$M$1048575,7,FALSE),"")),"Unmet Pre-req")))</f>
        <v>Secondary</v>
      </c>
      <c r="I26" s="12" t="str">
        <f>IF($C26&lt;&gt;"","COMPLETE",(IF($K26=TRUE,(IF(VLOOKUP($A26,Rotation!$C$1:$M$1048575,4,FALSE)&lt;&gt;0,VLOOKUP($A26,Rotation!$C$1:$M$1048575,8,FALSE),"")),"Unmet Pre-req")))</f>
        <v>Secondary</v>
      </c>
      <c r="J26" s="12" t="str">
        <f>IF($C26&lt;&gt;"","COMPLETE",(IF($K26=TRUE,(IF(VLOOKUP($A26,Rotation!$C$1:$M$1048575,4,FALSE)&lt;&gt;0,VLOOKUP($A26,Rotation!$C$1:$M$1048575,9,FALSE),"")),"Unmet Pre-req")))</f>
        <v>Not Offered</v>
      </c>
      <c r="K26" s="17" t="b">
        <f>IF(IF(VLOOKUP($A26,Rotation!$C$1:$M$1048575,10,FALSE)&lt;&gt;"",VLOOKUP($A26,Rotation!$C$1:$M$1048575,10,FALSE),FALSE)=FALSE,TRUE,IF(VLOOKUP(IF(VLOOKUP($A26,Rotation!$C$1:$M$1048575,10,FALSE)&lt;&gt;"",VLOOKUP($A26,Rotation!$C$1:$M$1048575,10,FALSE),FALSE),$A$1:$C$1048568,3)&lt;&gt;"",TRUE,FALSE))</f>
        <v>1</v>
      </c>
    </row>
    <row r="27" spans="1:11" s="1" customFormat="1" x14ac:dyDescent="0.2">
      <c r="A27" s="7" t="s">
        <v>180</v>
      </c>
      <c r="B27" s="10" t="str">
        <f>VLOOKUP($A27,Rotation!$C$1:$M$1048575,3,FALSE)</f>
        <v>ENGL201- Composition II (3 credits)</v>
      </c>
      <c r="C27" s="115"/>
      <c r="D27" s="122">
        <f>VLOOKUP($A27,Rotation!$C$1:$N$1048575,12,FALSE)</f>
        <v>3</v>
      </c>
      <c r="E27" s="12" t="str">
        <f>IF($C27&lt;&gt;"","COMPLETE",(IF($K27=TRUE,(IF(VLOOKUP($A27,Rotation!$C$1:$M$1048575,4,FALSE)&lt;&gt;0,VLOOKUP($A27,Rotation!$C$1:$M$1048575,4,FALSE),"")),"Unmet Pre-req")))</f>
        <v>Unmet Pre-req</v>
      </c>
      <c r="F27" s="12" t="str">
        <f>IF($C27&lt;&gt;"","COMPLETE",(IF($K27=TRUE,(IF(VLOOKUP($A27,Rotation!$C$1:$M$1048575,4,FALSE)&lt;&gt;0,VLOOKUP($A27,Rotation!$C$1:$M$1048575,5,FALSE),"")),"Unmet Pre-req")))</f>
        <v>Unmet Pre-req</v>
      </c>
      <c r="G27" s="12" t="str">
        <f>IF($C27&lt;&gt;"","COMPLETE",(IF($K27=TRUE,(IF(VLOOKUP($A27,Rotation!$C$1:$M$1048575,4,FALSE)&lt;&gt;0,VLOOKUP($A27,Rotation!$C$1:$M$1048575,6,FALSE),"")),"Unmet Pre-req")))</f>
        <v>Unmet Pre-req</v>
      </c>
      <c r="H27" s="12" t="str">
        <f>IF($C27&lt;&gt;"","COMPLETE",(IF($K27=TRUE,(IF(VLOOKUP($A27,Rotation!$C$1:$M$1048575,4,FALSE)&lt;&gt;0,VLOOKUP($A27,Rotation!$C$1:$M$1048575,7,FALSE),"")),"Unmet Pre-req")))</f>
        <v>Unmet Pre-req</v>
      </c>
      <c r="I27" s="12" t="str">
        <f>IF($C27&lt;&gt;"","COMPLETE",(IF($K27=TRUE,(IF(VLOOKUP($A27,Rotation!$C$1:$M$1048575,4,FALSE)&lt;&gt;0,VLOOKUP($A27,Rotation!$C$1:$M$1048575,8,FALSE),"")),"Unmet Pre-req")))</f>
        <v>Unmet Pre-req</v>
      </c>
      <c r="J27" s="12" t="str">
        <f>IF($C27&lt;&gt;"","COMPLETE",(IF($K27=TRUE,(IF(VLOOKUP($A27,Rotation!$C$1:$M$1048575,4,FALSE)&lt;&gt;0,VLOOKUP($A27,Rotation!$C$1:$M$1048575,9,FALSE),"")),"Unmet Pre-req")))</f>
        <v>Unmet Pre-req</v>
      </c>
      <c r="K27" s="17" t="b">
        <f>IF(IF(VLOOKUP($A27,Rotation!$C$1:$M$1048575,10,FALSE)&lt;&gt;"",VLOOKUP($A27,Rotation!$C$1:$M$1048575,10,FALSE),FALSE)=FALSE,TRUE,IF(VLOOKUP(IF(VLOOKUP($A27,Rotation!$C$1:$M$1048575,10,FALSE)&lt;&gt;"",VLOOKUP($A27,Rotation!$C$1:$M$1048575,10,FALSE),FALSE),$A$1:$C$1048568,3)&lt;&gt;"",TRUE,FALSE))</f>
        <v>0</v>
      </c>
    </row>
    <row r="28" spans="1:11" s="1" customFormat="1" x14ac:dyDescent="0.2">
      <c r="A28" s="7" t="s">
        <v>182</v>
      </c>
      <c r="B28" s="10" t="str">
        <f>VLOOKUP($A28,Rotation!$C$1:$M$1048575,3,FALSE)</f>
        <v>GEN_AH- Arts and Humanitites Gen Ed (3 credits)</v>
      </c>
      <c r="C28" s="115"/>
      <c r="D28" s="122">
        <f>VLOOKUP($A28,Rotation!$C$1:$N$1048575,12,FALSE)</f>
        <v>3</v>
      </c>
      <c r="E28" s="12" t="str">
        <f>IF($C28&lt;&gt;"","COMPLETE",(IF($K28=TRUE,(IF(VLOOKUP($A28,Rotation!$C$1:$M$1048575,4,FALSE)&lt;&gt;0,VLOOKUP($A28,Rotation!$C$1:$M$1048575,4,FALSE),"")),"Unmet Pre-req")))</f>
        <v>Primary</v>
      </c>
      <c r="F28" s="12" t="str">
        <f>IF($C28&lt;&gt;"","COMPLETE",(IF($K28=TRUE,(IF(VLOOKUP($A28,Rotation!$C$1:$M$1048575,4,FALSE)&lt;&gt;0,VLOOKUP($A28,Rotation!$C$1:$M$1048575,5,FALSE),"")),"Unmet Pre-req")))</f>
        <v>Primary</v>
      </c>
      <c r="G28" s="12" t="str">
        <f>IF($C28&lt;&gt;"","COMPLETE",(IF($K28=TRUE,(IF(VLOOKUP($A28,Rotation!$C$1:$M$1048575,4,FALSE)&lt;&gt;0,VLOOKUP($A28,Rotation!$C$1:$M$1048575,6,FALSE),"")),"Unmet Pre-req")))</f>
        <v>Primary</v>
      </c>
      <c r="H28" s="12" t="str">
        <f>IF($C28&lt;&gt;"","COMPLETE",(IF($K28=TRUE,(IF(VLOOKUP($A28,Rotation!$C$1:$M$1048575,4,FALSE)&lt;&gt;0,VLOOKUP($A28,Rotation!$C$1:$M$1048575,7,FALSE),"")),"Unmet Pre-req")))</f>
        <v>Primary</v>
      </c>
      <c r="I28" s="12" t="str">
        <f>IF($C28&lt;&gt;"","COMPLETE",(IF($K28=TRUE,(IF(VLOOKUP($A28,Rotation!$C$1:$M$1048575,4,FALSE)&lt;&gt;0,VLOOKUP($A28,Rotation!$C$1:$M$1048575,8,FALSE),"")),"Unmet Pre-req")))</f>
        <v>Primary</v>
      </c>
      <c r="J28" s="12" t="str">
        <f>IF($C28&lt;&gt;"","COMPLETE",(IF($K28=TRUE,(IF(VLOOKUP($A28,Rotation!$C$1:$M$1048575,4,FALSE)&lt;&gt;0,VLOOKUP($A28,Rotation!$C$1:$M$1048575,9,FALSE),"")),"Unmet Pre-req")))</f>
        <v>Not Offered</v>
      </c>
      <c r="K28" s="17" t="b">
        <f>IF(IF(VLOOKUP($A28,Rotation!$C$1:$M$1048575,10,FALSE)&lt;&gt;"",VLOOKUP($A28,Rotation!$C$1:$M$1048575,10,FALSE),FALSE)=FALSE,TRUE,IF(VLOOKUP(IF(VLOOKUP($A28,Rotation!$C$1:$M$1048575,10,FALSE)&lt;&gt;"",VLOOKUP($A28,Rotation!$C$1:$M$1048575,10,FALSE),FALSE),$A$1:$C$1048568,3)&lt;&gt;"",TRUE,FALSE))</f>
        <v>1</v>
      </c>
    </row>
    <row r="29" spans="1:11" s="1" customFormat="1" x14ac:dyDescent="0.2">
      <c r="A29" s="7" t="s">
        <v>182</v>
      </c>
      <c r="B29" s="10" t="str">
        <f>VLOOKUP($A29,Rotation!$C$1:$M$1048575,3,FALSE)</f>
        <v>GEN_AH- Arts and Humanitites Gen Ed (3 credits)</v>
      </c>
      <c r="C29" s="115"/>
      <c r="D29" s="122">
        <f>VLOOKUP($A29,Rotation!$C$1:$N$1048575,12,FALSE)</f>
        <v>3</v>
      </c>
      <c r="E29" s="12" t="str">
        <f>IF($C29&lt;&gt;"","COMPLETE",(IF($K29=TRUE,(IF(VLOOKUP($A29,Rotation!$C$1:$M$1048575,4,FALSE)&lt;&gt;0,VLOOKUP($A29,Rotation!$C$1:$M$1048575,4,FALSE),"")),"Unmet Pre-req")))</f>
        <v>Primary</v>
      </c>
      <c r="F29" s="12" t="str">
        <f>IF($C29&lt;&gt;"","COMPLETE",(IF($K29=TRUE,(IF(VLOOKUP($A29,Rotation!$C$1:$M$1048575,4,FALSE)&lt;&gt;0,VLOOKUP($A29,Rotation!$C$1:$M$1048575,5,FALSE),"")),"Unmet Pre-req")))</f>
        <v>Primary</v>
      </c>
      <c r="G29" s="12" t="str">
        <f>IF($C29&lt;&gt;"","COMPLETE",(IF($K29=TRUE,(IF(VLOOKUP($A29,Rotation!$C$1:$M$1048575,4,FALSE)&lt;&gt;0,VLOOKUP($A29,Rotation!$C$1:$M$1048575,6,FALSE),"")),"Unmet Pre-req")))</f>
        <v>Primary</v>
      </c>
      <c r="H29" s="12" t="str">
        <f>IF($C29&lt;&gt;"","COMPLETE",(IF($K29=TRUE,(IF(VLOOKUP($A29,Rotation!$C$1:$M$1048575,4,FALSE)&lt;&gt;0,VLOOKUP($A29,Rotation!$C$1:$M$1048575,7,FALSE),"")),"Unmet Pre-req")))</f>
        <v>Primary</v>
      </c>
      <c r="I29" s="12" t="str">
        <f>IF($C29&lt;&gt;"","COMPLETE",(IF($K29=TRUE,(IF(VLOOKUP($A29,Rotation!$C$1:$M$1048575,4,FALSE)&lt;&gt;0,VLOOKUP($A29,Rotation!$C$1:$M$1048575,8,FALSE),"")),"Unmet Pre-req")))</f>
        <v>Primary</v>
      </c>
      <c r="J29" s="12" t="str">
        <f>IF($C29&lt;&gt;"","COMPLETE",(IF($K29=TRUE,(IF(VLOOKUP($A29,Rotation!$C$1:$M$1048575,4,FALSE)&lt;&gt;0,VLOOKUP($A29,Rotation!$C$1:$M$1048575,9,FALSE),"")),"Unmet Pre-req")))</f>
        <v>Not Offered</v>
      </c>
      <c r="K29" s="17" t="b">
        <f>IF(IF(VLOOKUP($A29,Rotation!$C$1:$M$1048575,10,FALSE)&lt;&gt;"",VLOOKUP($A29,Rotation!$C$1:$M$1048575,10,FALSE),FALSE)=FALSE,TRUE,IF(VLOOKUP(IF(VLOOKUP($A29,Rotation!$C$1:$M$1048575,10,FALSE)&lt;&gt;"",VLOOKUP($A29,Rotation!$C$1:$M$1048575,10,FALSE),FALSE),$A$1:$C$1048568,3)&lt;&gt;"",TRUE,FALSE))</f>
        <v>1</v>
      </c>
    </row>
    <row r="30" spans="1:11" s="1" customFormat="1" x14ac:dyDescent="0.2">
      <c r="A30" s="7" t="s">
        <v>183</v>
      </c>
      <c r="B30" s="10" t="str">
        <f>VLOOKUP($A30,Rotation!$C$1:$M$1048575,3,FALSE)</f>
        <v>GEN_NS- Natural Science Gen Ed (3 credits)</v>
      </c>
      <c r="C30" s="115"/>
      <c r="D30" s="122">
        <f>VLOOKUP($A30,Rotation!$C$1:$N$1048575,12,FALSE)</f>
        <v>3</v>
      </c>
      <c r="E30" s="12" t="str">
        <f>IF($C30&lt;&gt;"","COMPLETE",(IF($K30=TRUE,(IF(VLOOKUP($A30,Rotation!$C$1:$M$1048575,4,FALSE)&lt;&gt;0,VLOOKUP($A30,Rotation!$C$1:$M$1048575,4,FALSE),"")),"Unmet Pre-req")))</f>
        <v>Primary</v>
      </c>
      <c r="F30" s="12" t="str">
        <f>IF($C30&lt;&gt;"","COMPLETE",(IF($K30=TRUE,(IF(VLOOKUP($A30,Rotation!$C$1:$M$1048575,4,FALSE)&lt;&gt;0,VLOOKUP($A30,Rotation!$C$1:$M$1048575,5,FALSE),"")),"Unmet Pre-req")))</f>
        <v>Primary</v>
      </c>
      <c r="G30" s="12" t="str">
        <f>IF($C30&lt;&gt;"","COMPLETE",(IF($K30=TRUE,(IF(VLOOKUP($A30,Rotation!$C$1:$M$1048575,4,FALSE)&lt;&gt;0,VLOOKUP($A30,Rotation!$C$1:$M$1048575,6,FALSE),"")),"Unmet Pre-req")))</f>
        <v>Primary</v>
      </c>
      <c r="H30" s="12" t="str">
        <f>IF($C30&lt;&gt;"","COMPLETE",(IF($K30=TRUE,(IF(VLOOKUP($A30,Rotation!$C$1:$M$1048575,4,FALSE)&lt;&gt;0,VLOOKUP($A30,Rotation!$C$1:$M$1048575,7,FALSE),"")),"Unmet Pre-req")))</f>
        <v>Primary</v>
      </c>
      <c r="I30" s="12" t="str">
        <f>IF($C30&lt;&gt;"","COMPLETE",(IF($K30=TRUE,(IF(VLOOKUP($A30,Rotation!$C$1:$M$1048575,4,FALSE)&lt;&gt;0,VLOOKUP($A30,Rotation!$C$1:$M$1048575,8,FALSE),"")),"Unmet Pre-req")))</f>
        <v>Primary</v>
      </c>
      <c r="J30" s="12" t="str">
        <f>IF($C30&lt;&gt;"","COMPLETE",(IF($K30=TRUE,(IF(VLOOKUP($A30,Rotation!$C$1:$M$1048575,4,FALSE)&lt;&gt;0,VLOOKUP($A30,Rotation!$C$1:$M$1048575,9,FALSE),"")),"Unmet Pre-req")))</f>
        <v>Not Offered</v>
      </c>
      <c r="K30" s="17" t="b">
        <f>IF(IF(VLOOKUP($A30,Rotation!$C$1:$M$1048575,10,FALSE)&lt;&gt;"",VLOOKUP($A30,Rotation!$C$1:$M$1048575,10,FALSE),FALSE)=FALSE,TRUE,IF(VLOOKUP(IF(VLOOKUP($A30,Rotation!$C$1:$M$1048575,10,FALSE)&lt;&gt;"",VLOOKUP($A30,Rotation!$C$1:$M$1048575,10,FALSE),FALSE),$A$1:$C$1048568,3)&lt;&gt;"",TRUE,FALSE))</f>
        <v>1</v>
      </c>
    </row>
    <row r="31" spans="1:11" s="1" customFormat="1" x14ac:dyDescent="0.2">
      <c r="A31" s="7" t="s">
        <v>183</v>
      </c>
      <c r="B31" s="10" t="str">
        <f>VLOOKUP($A31,Rotation!$C$1:$M$1048575,3,FALSE)</f>
        <v>GEN_NS- Natural Science Gen Ed (3 credits)</v>
      </c>
      <c r="C31" s="115"/>
      <c r="D31" s="122">
        <f>VLOOKUP($A31,Rotation!$C$1:$N$1048575,12,FALSE)</f>
        <v>3</v>
      </c>
      <c r="E31" s="12" t="str">
        <f>IF($C31&lt;&gt;"","COMPLETE",(IF($K31=TRUE,(IF(VLOOKUP($A31,Rotation!$C$1:$M$1048575,4,FALSE)&lt;&gt;0,VLOOKUP($A31,Rotation!$C$1:$M$1048575,4,FALSE),"")),"Unmet Pre-req")))</f>
        <v>Primary</v>
      </c>
      <c r="F31" s="12" t="str">
        <f>IF($C31&lt;&gt;"","COMPLETE",(IF($K31=TRUE,(IF(VLOOKUP($A31,Rotation!$C$1:$M$1048575,4,FALSE)&lt;&gt;0,VLOOKUP($A31,Rotation!$C$1:$M$1048575,5,FALSE),"")),"Unmet Pre-req")))</f>
        <v>Primary</v>
      </c>
      <c r="G31" s="12" t="str">
        <f>IF($C31&lt;&gt;"","COMPLETE",(IF($K31=TRUE,(IF(VLOOKUP($A31,Rotation!$C$1:$M$1048575,4,FALSE)&lt;&gt;0,VLOOKUP($A31,Rotation!$C$1:$M$1048575,6,FALSE),"")),"Unmet Pre-req")))</f>
        <v>Primary</v>
      </c>
      <c r="H31" s="12" t="str">
        <f>IF($C31&lt;&gt;"","COMPLETE",(IF($K31=TRUE,(IF(VLOOKUP($A31,Rotation!$C$1:$M$1048575,4,FALSE)&lt;&gt;0,VLOOKUP($A31,Rotation!$C$1:$M$1048575,7,FALSE),"")),"Unmet Pre-req")))</f>
        <v>Primary</v>
      </c>
      <c r="I31" s="12" t="str">
        <f>IF($C31&lt;&gt;"","COMPLETE",(IF($K31=TRUE,(IF(VLOOKUP($A31,Rotation!$C$1:$M$1048575,4,FALSE)&lt;&gt;0,VLOOKUP($A31,Rotation!$C$1:$M$1048575,8,FALSE),"")),"Unmet Pre-req")))</f>
        <v>Primary</v>
      </c>
      <c r="J31" s="12" t="str">
        <f>IF($C31&lt;&gt;"","COMPLETE",(IF($K31=TRUE,(IF(VLOOKUP($A31,Rotation!$C$1:$M$1048575,4,FALSE)&lt;&gt;0,VLOOKUP($A31,Rotation!$C$1:$M$1048575,9,FALSE),"")),"Unmet Pre-req")))</f>
        <v>Not Offered</v>
      </c>
      <c r="K31" s="17" t="b">
        <f>IF(IF(VLOOKUP($A31,Rotation!$C$1:$M$1048575,10,FALSE)&lt;&gt;"",VLOOKUP($A31,Rotation!$C$1:$M$1048575,10,FALSE),FALSE)=FALSE,TRUE,IF(VLOOKUP(IF(VLOOKUP($A31,Rotation!$C$1:$M$1048575,10,FALSE)&lt;&gt;"",VLOOKUP($A31,Rotation!$C$1:$M$1048575,10,FALSE),FALSE),$A$1:$C$1048568,3)&lt;&gt;"",TRUE,FALSE))</f>
        <v>1</v>
      </c>
    </row>
    <row r="32" spans="1:11" s="1" customFormat="1" x14ac:dyDescent="0.2">
      <c r="A32" s="7" t="s">
        <v>161</v>
      </c>
      <c r="B32" s="10" t="str">
        <f>VLOOKUP($A32,Rotation!$C$1:$M$1048575,3,FALSE)</f>
        <v>GEN_SS- Social Science Gen Ed (3 credits)</v>
      </c>
      <c r="C32" s="115"/>
      <c r="D32" s="122">
        <f>VLOOKUP($A32,Rotation!$C$1:$N$1048575,12,FALSE)</f>
        <v>3</v>
      </c>
      <c r="E32" s="12" t="str">
        <f>IF($C32&lt;&gt;"","COMPLETE",(IF($K32=TRUE,(IF(VLOOKUP($A32,Rotation!$C$1:$M$1048575,4,FALSE)&lt;&gt;0,VLOOKUP($A32,Rotation!$C$1:$M$1048575,4,FALSE),"")),"Unmet Pre-req")))</f>
        <v>Primary</v>
      </c>
      <c r="F32" s="12" t="str">
        <f>IF($C32&lt;&gt;"","COMPLETE",(IF($K32=TRUE,(IF(VLOOKUP($A32,Rotation!$C$1:$M$1048575,4,FALSE)&lt;&gt;0,VLOOKUP($A32,Rotation!$C$1:$M$1048575,5,FALSE),"")),"Unmet Pre-req")))</f>
        <v>Primary</v>
      </c>
      <c r="G32" s="12" t="str">
        <f>IF($C32&lt;&gt;"","COMPLETE",(IF($K32=TRUE,(IF(VLOOKUP($A32,Rotation!$C$1:$M$1048575,4,FALSE)&lt;&gt;0,VLOOKUP($A32,Rotation!$C$1:$M$1048575,6,FALSE),"")),"Unmet Pre-req")))</f>
        <v>Primary</v>
      </c>
      <c r="H32" s="12" t="str">
        <f>IF($C32&lt;&gt;"","COMPLETE",(IF($K32=TRUE,(IF(VLOOKUP($A32,Rotation!$C$1:$M$1048575,4,FALSE)&lt;&gt;0,VLOOKUP($A32,Rotation!$C$1:$M$1048575,7,FALSE),"")),"Unmet Pre-req")))</f>
        <v>Primary</v>
      </c>
      <c r="I32" s="12" t="str">
        <f>IF($C32&lt;&gt;"","COMPLETE",(IF($K32=TRUE,(IF(VLOOKUP($A32,Rotation!$C$1:$M$1048575,4,FALSE)&lt;&gt;0,VLOOKUP($A32,Rotation!$C$1:$M$1048575,8,FALSE),"")),"Unmet Pre-req")))</f>
        <v>Primary</v>
      </c>
      <c r="J32" s="12" t="str">
        <f>IF($C32&lt;&gt;"","COMPLETE",(IF($K32=TRUE,(IF(VLOOKUP($A32,Rotation!$C$1:$M$1048575,4,FALSE)&lt;&gt;0,VLOOKUP($A32,Rotation!$C$1:$M$1048575,9,FALSE),"")),"Unmet Pre-req")))</f>
        <v>Not Offered</v>
      </c>
      <c r="K32" s="17" t="b">
        <f>IF(IF(VLOOKUP($A32,Rotation!$C$1:$M$1048575,10,FALSE)&lt;&gt;"",VLOOKUP($A32,Rotation!$C$1:$M$1048575,10,FALSE),FALSE)=FALSE,TRUE,IF(VLOOKUP(IF(VLOOKUP($A32,Rotation!$C$1:$M$1048575,10,FALSE)&lt;&gt;"",VLOOKUP($A32,Rotation!$C$1:$M$1048575,10,FALSE),FALSE),$A$1:$C$1048568,3)&lt;&gt;"",TRUE,FALSE))</f>
        <v>1</v>
      </c>
    </row>
    <row r="33" spans="1:11" s="1" customFormat="1" x14ac:dyDescent="0.2">
      <c r="A33" s="7" t="s">
        <v>161</v>
      </c>
      <c r="B33" s="10" t="str">
        <f>VLOOKUP($A33,Rotation!$C$1:$M$1048575,3,FALSE)</f>
        <v>GEN_SS- Social Science Gen Ed (3 credits)</v>
      </c>
      <c r="C33" s="115"/>
      <c r="D33" s="122">
        <f>VLOOKUP($A33,Rotation!$C$1:$N$1048575,12,FALSE)</f>
        <v>3</v>
      </c>
      <c r="E33" s="12" t="str">
        <f>IF($C33&lt;&gt;"","COMPLETE",(IF($K33=TRUE,(IF(VLOOKUP($A33,Rotation!$C$1:$M$1048575,4,FALSE)&lt;&gt;0,VLOOKUP($A33,Rotation!$C$1:$M$1048575,4,FALSE),"")),"Unmet Pre-req")))</f>
        <v>Primary</v>
      </c>
      <c r="F33" s="12" t="str">
        <f>IF($C33&lt;&gt;"","COMPLETE",(IF($K33=TRUE,(IF(VLOOKUP($A33,Rotation!$C$1:$M$1048575,4,FALSE)&lt;&gt;0,VLOOKUP($A33,Rotation!$C$1:$M$1048575,5,FALSE),"")),"Unmet Pre-req")))</f>
        <v>Primary</v>
      </c>
      <c r="G33" s="12" t="str">
        <f>IF($C33&lt;&gt;"","COMPLETE",(IF($K33=TRUE,(IF(VLOOKUP($A33,Rotation!$C$1:$M$1048575,4,FALSE)&lt;&gt;0,VLOOKUP($A33,Rotation!$C$1:$M$1048575,6,FALSE),"")),"Unmet Pre-req")))</f>
        <v>Primary</v>
      </c>
      <c r="H33" s="12" t="str">
        <f>IF($C33&lt;&gt;"","COMPLETE",(IF($K33=TRUE,(IF(VLOOKUP($A33,Rotation!$C$1:$M$1048575,4,FALSE)&lt;&gt;0,VLOOKUP($A33,Rotation!$C$1:$M$1048575,7,FALSE),"")),"Unmet Pre-req")))</f>
        <v>Primary</v>
      </c>
      <c r="I33" s="12" t="str">
        <f>IF($C33&lt;&gt;"","COMPLETE",(IF($K33=TRUE,(IF(VLOOKUP($A33,Rotation!$C$1:$M$1048575,4,FALSE)&lt;&gt;0,VLOOKUP($A33,Rotation!$C$1:$M$1048575,8,FALSE),"")),"Unmet Pre-req")))</f>
        <v>Primary</v>
      </c>
      <c r="J33" s="12" t="str">
        <f>IF($C33&lt;&gt;"","COMPLETE",(IF($K33=TRUE,(IF(VLOOKUP($A33,Rotation!$C$1:$M$1048575,4,FALSE)&lt;&gt;0,VLOOKUP($A33,Rotation!$C$1:$M$1048575,9,FALSE),"")),"Unmet Pre-req")))</f>
        <v>Not Offered</v>
      </c>
      <c r="K33" s="17" t="b">
        <f>IF(IF(VLOOKUP($A33,Rotation!$C$1:$M$1048575,10,FALSE)&lt;&gt;"",VLOOKUP($A33,Rotation!$C$1:$M$1048575,10,FALSE),FALSE)=FALSE,TRUE,IF(VLOOKUP(IF(VLOOKUP($A33,Rotation!$C$1:$M$1048575,10,FALSE)&lt;&gt;"",VLOOKUP($A33,Rotation!$C$1:$M$1048575,10,FALSE),FALSE),$A$1:$C$1048568,3)&lt;&gt;"",TRUE,FALSE))</f>
        <v>1</v>
      </c>
    </row>
    <row r="34" spans="1:11" s="1" customFormat="1" x14ac:dyDescent="0.2">
      <c r="A34" s="7" t="s">
        <v>185</v>
      </c>
      <c r="B34" s="10" t="str">
        <f>VLOOKUP($A34,Rotation!$C$1:$M$1048575,3,FALSE)</f>
        <v>GEN_WC- Written Communications Gen Ed (3 credits)</v>
      </c>
      <c r="C34" s="115"/>
      <c r="D34" s="122">
        <f>VLOOKUP($A34,Rotation!$C$1:$N$1048575,12,FALSE)</f>
        <v>3</v>
      </c>
      <c r="E34" s="12" t="str">
        <f>IF($C34&lt;&gt;"","COMPLETE",(IF($K34=TRUE,(IF(VLOOKUP($A34,Rotation!$C$1:$M$1048575,4,FALSE)&lt;&gt;0,VLOOKUP($A34,Rotation!$C$1:$M$1048575,4,FALSE),"")),"Unmet Pre-req")))</f>
        <v>Primary</v>
      </c>
      <c r="F34" s="12" t="str">
        <f>IF($C34&lt;&gt;"","COMPLETE",(IF($K34=TRUE,(IF(VLOOKUP($A34,Rotation!$C$1:$M$1048575,4,FALSE)&lt;&gt;0,VLOOKUP($A34,Rotation!$C$1:$M$1048575,5,FALSE),"")),"Unmet Pre-req")))</f>
        <v>Primary</v>
      </c>
      <c r="G34" s="12" t="str">
        <f>IF($C34&lt;&gt;"","COMPLETE",(IF($K34=TRUE,(IF(VLOOKUP($A34,Rotation!$C$1:$M$1048575,4,FALSE)&lt;&gt;0,VLOOKUP($A34,Rotation!$C$1:$M$1048575,6,FALSE),"")),"Unmet Pre-req")))</f>
        <v>Primary</v>
      </c>
      <c r="H34" s="12" t="str">
        <f>IF($C34&lt;&gt;"","COMPLETE",(IF($K34=TRUE,(IF(VLOOKUP($A34,Rotation!$C$1:$M$1048575,4,FALSE)&lt;&gt;0,VLOOKUP($A34,Rotation!$C$1:$M$1048575,7,FALSE),"")),"Unmet Pre-req")))</f>
        <v>Primary</v>
      </c>
      <c r="I34" s="12" t="str">
        <f>IF($C34&lt;&gt;"","COMPLETE",(IF($K34=TRUE,(IF(VLOOKUP($A34,Rotation!$C$1:$M$1048575,4,FALSE)&lt;&gt;0,VLOOKUP($A34,Rotation!$C$1:$M$1048575,8,FALSE),"")),"Unmet Pre-req")))</f>
        <v>Primary</v>
      </c>
      <c r="J34" s="12" t="str">
        <f>IF($C34&lt;&gt;"","COMPLETE",(IF($K34=TRUE,(IF(VLOOKUP($A34,Rotation!$C$1:$M$1048575,4,FALSE)&lt;&gt;0,VLOOKUP($A34,Rotation!$C$1:$M$1048575,9,FALSE),"")),"Unmet Pre-req")))</f>
        <v>Not Offered</v>
      </c>
      <c r="K34" s="17" t="b">
        <f>IF(IF(VLOOKUP($A34,Rotation!$C$1:$M$1048575,10,FALSE)&lt;&gt;"",VLOOKUP($A34,Rotation!$C$1:$M$1048575,10,FALSE),FALSE)=FALSE,TRUE,IF(VLOOKUP(IF(VLOOKUP($A34,Rotation!$C$1:$M$1048575,10,FALSE)&lt;&gt;"",VLOOKUP($A34,Rotation!$C$1:$M$1048575,10,FALSE),FALSE),$A$1:$C$1048568,3)&lt;&gt;"",TRUE,FALSE))</f>
        <v>1</v>
      </c>
    </row>
    <row r="35" spans="1:11" s="1" customFormat="1" x14ac:dyDescent="0.2">
      <c r="A35" s="7" t="s">
        <v>155</v>
      </c>
      <c r="B35" s="10" t="str">
        <f>VLOOKUP($A35,Rotation!$C$1:$M$1048575,3,FALSE)</f>
        <v>MATH102- College Algebra (you may have placed above or tested out) (3 credits)</v>
      </c>
      <c r="C35" s="115"/>
      <c r="D35" s="122">
        <f>VLOOKUP($A35,Rotation!$C$1:$N$1048575,12,FALSE)</f>
        <v>3</v>
      </c>
      <c r="E35" s="12" t="str">
        <f>IF($C35&lt;&gt;"","COMPLETE",(IF($K35=TRUE,(IF(VLOOKUP($A35,Rotation!$C$1:$M$1048575,4,FALSE)&lt;&gt;0,VLOOKUP($A35,Rotation!$C$1:$M$1048575,4,FALSE),"")),"Unmet Pre-req")))</f>
        <v>Unmet Pre-req</v>
      </c>
      <c r="F35" s="12" t="str">
        <f>IF($C35&lt;&gt;"","COMPLETE",(IF($K35=TRUE,(IF(VLOOKUP($A35,Rotation!$C$1:$M$1048575,4,FALSE)&lt;&gt;0,VLOOKUP($A35,Rotation!$C$1:$M$1048575,5,FALSE),"")),"Unmet Pre-req")))</f>
        <v>Unmet Pre-req</v>
      </c>
      <c r="G35" s="12" t="str">
        <f>IF($C35&lt;&gt;"","COMPLETE",(IF($K35=TRUE,(IF(VLOOKUP($A35,Rotation!$C$1:$M$1048575,4,FALSE)&lt;&gt;0,VLOOKUP($A35,Rotation!$C$1:$M$1048575,6,FALSE),"")),"Unmet Pre-req")))</f>
        <v>Unmet Pre-req</v>
      </c>
      <c r="H35" s="12" t="str">
        <f>IF($C35&lt;&gt;"","COMPLETE",(IF($K35=TRUE,(IF(VLOOKUP($A35,Rotation!$C$1:$M$1048575,4,FALSE)&lt;&gt;0,VLOOKUP($A35,Rotation!$C$1:$M$1048575,7,FALSE),"")),"Unmet Pre-req")))</f>
        <v>Unmet Pre-req</v>
      </c>
      <c r="I35" s="12" t="str">
        <f>IF($C35&lt;&gt;"","COMPLETE",(IF($K35=TRUE,(IF(VLOOKUP($A35,Rotation!$C$1:$M$1048575,4,FALSE)&lt;&gt;0,VLOOKUP($A35,Rotation!$C$1:$M$1048575,8,FALSE),"")),"Unmet Pre-req")))</f>
        <v>Unmet Pre-req</v>
      </c>
      <c r="J35" s="12" t="str">
        <f>IF($C35&lt;&gt;"","COMPLETE",(IF($K35=TRUE,(IF(VLOOKUP($A35,Rotation!$C$1:$M$1048575,4,FALSE)&lt;&gt;0,VLOOKUP($A35,Rotation!$C$1:$M$1048575,9,FALSE),"")),"Unmet Pre-req")))</f>
        <v>Unmet Pre-req</v>
      </c>
      <c r="K35" s="17" t="b">
        <f>IF(IF(VLOOKUP($A35,Rotation!$C$1:$M$1048575,10,FALSE)&lt;&gt;"",VLOOKUP($A35,Rotation!$C$1:$M$1048575,10,FALSE),FALSE)=FALSE,TRUE,IF(VLOOKUP(IF(VLOOKUP($A35,Rotation!$C$1:$M$1048575,10,FALSE)&lt;&gt;"",VLOOKUP($A35,Rotation!$C$1:$M$1048575,10,FALSE),FALSE),$A$1:$C$1048568,3)&lt;&gt;"",TRUE,FALSE))</f>
        <v>0</v>
      </c>
    </row>
    <row r="36" spans="1:11" s="1" customFormat="1" x14ac:dyDescent="0.2">
      <c r="A36" s="7" t="s">
        <v>91</v>
      </c>
      <c r="B36" s="10" t="str">
        <f>VLOOKUP($A36,Rotation!$C$1:$M$1048575,3,FALSE)</f>
        <v>MATH123- Calculus I (4 credits)</v>
      </c>
      <c r="C36" s="115"/>
      <c r="D36" s="122">
        <f>VLOOKUP($A36,Rotation!$C$1:$N$1048575,12,FALSE)</f>
        <v>4</v>
      </c>
      <c r="E36" s="12" t="str">
        <f>IF($C36&lt;&gt;"","COMPLETE",(IF($K36=TRUE,(IF(VLOOKUP($A36,Rotation!$C$1:$M$1048575,4,FALSE)&lt;&gt;0,VLOOKUP($A36,Rotation!$C$1:$M$1048575,4,FALSE),"")),"Unmet Pre-req")))</f>
        <v>Unmet Pre-req</v>
      </c>
      <c r="F36" s="12" t="str">
        <f>IF($C36&lt;&gt;"","COMPLETE",(IF($K36=TRUE,(IF(VLOOKUP($A36,Rotation!$C$1:$M$1048575,4,FALSE)&lt;&gt;0,VLOOKUP($A36,Rotation!$C$1:$M$1048575,5,FALSE),"")),"Unmet Pre-req")))</f>
        <v>Unmet Pre-req</v>
      </c>
      <c r="G36" s="12" t="str">
        <f>IF($C36&lt;&gt;"","COMPLETE",(IF($K36=TRUE,(IF(VLOOKUP($A36,Rotation!$C$1:$M$1048575,4,FALSE)&lt;&gt;0,VLOOKUP($A36,Rotation!$C$1:$M$1048575,6,FALSE),"")),"Unmet Pre-req")))</f>
        <v>Unmet Pre-req</v>
      </c>
      <c r="H36" s="12" t="str">
        <f>IF($C36&lt;&gt;"","COMPLETE",(IF($K36=TRUE,(IF(VLOOKUP($A36,Rotation!$C$1:$M$1048575,4,FALSE)&lt;&gt;0,VLOOKUP($A36,Rotation!$C$1:$M$1048575,7,FALSE),"")),"Unmet Pre-req")))</f>
        <v>Unmet Pre-req</v>
      </c>
      <c r="I36" s="12" t="str">
        <f>IF($C36&lt;&gt;"","COMPLETE",(IF($K36=TRUE,(IF(VLOOKUP($A36,Rotation!$C$1:$M$1048575,4,FALSE)&lt;&gt;0,VLOOKUP($A36,Rotation!$C$1:$M$1048575,8,FALSE),"")),"Unmet Pre-req")))</f>
        <v>Unmet Pre-req</v>
      </c>
      <c r="J36" s="12" t="str">
        <f>IF($C36&lt;&gt;"","COMPLETE",(IF($K36=TRUE,(IF(VLOOKUP($A36,Rotation!$C$1:$M$1048575,4,FALSE)&lt;&gt;0,VLOOKUP($A36,Rotation!$C$1:$M$1048575,9,FALSE),"")),"Unmet Pre-req")))</f>
        <v>Unmet Pre-req</v>
      </c>
      <c r="K36" s="17" t="b">
        <f>IF(IF(VLOOKUP($A36,Rotation!$C$1:$M$1048575,10,FALSE)&lt;&gt;"",VLOOKUP($A36,Rotation!$C$1:$M$1048575,10,FALSE),FALSE)=FALSE,TRUE,IF(VLOOKUP(IF(VLOOKUP($A36,Rotation!$C$1:$M$1048575,10,FALSE)&lt;&gt;"",VLOOKUP($A36,Rotation!$C$1:$M$1048575,10,FALSE),FALSE),$A$1:$C$1048568,3)&lt;&gt;"",TRUE,FALSE))</f>
        <v>0</v>
      </c>
    </row>
    <row r="37" spans="1:11" s="1" customFormat="1" x14ac:dyDescent="0.2">
      <c r="A37" s="7" t="s">
        <v>84</v>
      </c>
      <c r="B37" s="10" t="str">
        <f>VLOOKUP($A37,Rotation!$C$1:$M$1048575,3,FALSE)</f>
        <v>MATH201- Introduction to Discrete Mathematics (3 credits)</v>
      </c>
      <c r="C37" s="115"/>
      <c r="D37" s="122">
        <f>VLOOKUP($A37,Rotation!$C$1:$N$1048575,12,FALSE)</f>
        <v>3</v>
      </c>
      <c r="E37" s="12" t="str">
        <f>IF($C37&lt;&gt;"","COMPLETE",(IF($K37=TRUE,(IF(VLOOKUP($A37,Rotation!$C$1:$M$1048575,4,FALSE)&lt;&gt;0,VLOOKUP($A37,Rotation!$C$1:$M$1048575,4,FALSE),"")),"Unmet Pre-req")))</f>
        <v>Unmet Pre-req</v>
      </c>
      <c r="F37" s="12" t="str">
        <f>IF($C37&lt;&gt;"","COMPLETE",(IF($K37=TRUE,(IF(VLOOKUP($A37,Rotation!$C$1:$M$1048575,4,FALSE)&lt;&gt;0,VLOOKUP($A37,Rotation!$C$1:$M$1048575,5,FALSE),"")),"Unmet Pre-req")))</f>
        <v>Unmet Pre-req</v>
      </c>
      <c r="G37" s="12" t="str">
        <f>IF($C37&lt;&gt;"","COMPLETE",(IF($K37=TRUE,(IF(VLOOKUP($A37,Rotation!$C$1:$M$1048575,4,FALSE)&lt;&gt;0,VLOOKUP($A37,Rotation!$C$1:$M$1048575,6,FALSE),"")),"Unmet Pre-req")))</f>
        <v>Unmet Pre-req</v>
      </c>
      <c r="H37" s="12" t="str">
        <f>IF($C37&lt;&gt;"","COMPLETE",(IF($K37=TRUE,(IF(VLOOKUP($A37,Rotation!$C$1:$M$1048575,4,FALSE)&lt;&gt;0,VLOOKUP($A37,Rotation!$C$1:$M$1048575,7,FALSE),"")),"Unmet Pre-req")))</f>
        <v>Unmet Pre-req</v>
      </c>
      <c r="I37" s="12" t="str">
        <f>IF($C37&lt;&gt;"","COMPLETE",(IF($K37=TRUE,(IF(VLOOKUP($A37,Rotation!$C$1:$M$1048575,4,FALSE)&lt;&gt;0,VLOOKUP($A37,Rotation!$C$1:$M$1048575,8,FALSE),"")),"Unmet Pre-req")))</f>
        <v>Unmet Pre-req</v>
      </c>
      <c r="J37" s="12" t="str">
        <f>IF($C37&lt;&gt;"","COMPLETE",(IF($K37=TRUE,(IF(VLOOKUP($A37,Rotation!$C$1:$M$1048575,4,FALSE)&lt;&gt;0,VLOOKUP($A37,Rotation!$C$1:$M$1048575,9,FALSE),"")),"Unmet Pre-req")))</f>
        <v>Unmet Pre-req</v>
      </c>
      <c r="K37" s="17" t="b">
        <f>IF(IF(VLOOKUP($A37,Rotation!$C$1:$M$1048575,10,FALSE)&lt;&gt;"",VLOOKUP($A37,Rotation!$C$1:$M$1048575,10,FALSE),FALSE)=FALSE,TRUE,IF(VLOOKUP(IF(VLOOKUP($A37,Rotation!$C$1:$M$1048575,10,FALSE)&lt;&gt;"",VLOOKUP($A37,Rotation!$C$1:$M$1048575,10,FALSE),FALSE),$A$1:$C$1048568,3)&lt;&gt;"",TRUE,FALSE))</f>
        <v>0</v>
      </c>
    </row>
    <row r="38" spans="1:11" s="1" customFormat="1" x14ac:dyDescent="0.2">
      <c r="A38" s="7" t="s">
        <v>92</v>
      </c>
      <c r="B38" s="10" t="str">
        <f>VLOOKUP($A38,Rotation!$C$1:$M$1048575,3,FALSE)</f>
        <v>MATH281- Intro to Statistics (3 credits)</v>
      </c>
      <c r="C38" s="115"/>
      <c r="D38" s="122">
        <f>VLOOKUP($A38,Rotation!$C$1:$N$1048575,12,FALSE)</f>
        <v>3</v>
      </c>
      <c r="E38" s="12" t="str">
        <f>IF($C38&lt;&gt;"","COMPLETE",(IF($K38=TRUE,(IF(VLOOKUP($A38,Rotation!$C$1:$M$1048575,4,FALSE)&lt;&gt;0,VLOOKUP($A38,Rotation!$C$1:$M$1048575,4,FALSE),"")),"Unmet Pre-req")))</f>
        <v>Unmet Pre-req</v>
      </c>
      <c r="F38" s="12" t="str">
        <f>IF($C38&lt;&gt;"","COMPLETE",(IF($K38=TRUE,(IF(VLOOKUP($A38,Rotation!$C$1:$M$1048575,4,FALSE)&lt;&gt;0,VLOOKUP($A38,Rotation!$C$1:$M$1048575,5,FALSE),"")),"Unmet Pre-req")))</f>
        <v>Unmet Pre-req</v>
      </c>
      <c r="G38" s="12" t="str">
        <f>IF($C38&lt;&gt;"","COMPLETE",(IF($K38=TRUE,(IF(VLOOKUP($A38,Rotation!$C$1:$M$1048575,4,FALSE)&lt;&gt;0,VLOOKUP($A38,Rotation!$C$1:$M$1048575,6,FALSE),"")),"Unmet Pre-req")))</f>
        <v>Unmet Pre-req</v>
      </c>
      <c r="H38" s="12" t="str">
        <f>IF($C38&lt;&gt;"","COMPLETE",(IF($K38=TRUE,(IF(VLOOKUP($A38,Rotation!$C$1:$M$1048575,4,FALSE)&lt;&gt;0,VLOOKUP($A38,Rotation!$C$1:$M$1048575,7,FALSE),"")),"Unmet Pre-req")))</f>
        <v>Unmet Pre-req</v>
      </c>
      <c r="I38" s="12" t="str">
        <f>IF($C38&lt;&gt;"","COMPLETE",(IF($K38=TRUE,(IF(VLOOKUP($A38,Rotation!$C$1:$M$1048575,4,FALSE)&lt;&gt;0,VLOOKUP($A38,Rotation!$C$1:$M$1048575,8,FALSE),"")),"Unmet Pre-req")))</f>
        <v>Unmet Pre-req</v>
      </c>
      <c r="J38" s="12" t="str">
        <f>IF($C38&lt;&gt;"","COMPLETE",(IF($K38=TRUE,(IF(VLOOKUP($A38,Rotation!$C$1:$M$1048575,4,FALSE)&lt;&gt;0,VLOOKUP($A38,Rotation!$C$1:$M$1048575,9,FALSE),"")),"Unmet Pre-req")))</f>
        <v>Unmet Pre-req</v>
      </c>
      <c r="K38" s="17" t="b">
        <f>IF(IF(VLOOKUP($A38,Rotation!$C$1:$M$1048575,10,FALSE)&lt;&gt;"",VLOOKUP($A38,Rotation!$C$1:$M$1048575,10,FALSE),FALSE)=FALSE,TRUE,IF(VLOOKUP(IF(VLOOKUP($A38,Rotation!$C$1:$M$1048575,10,FALSE)&lt;&gt;"",VLOOKUP($A38,Rotation!$C$1:$M$1048575,10,FALSE),FALSE),$A$1:$C$1048568,3)&lt;&gt;"",TRUE,FALSE))</f>
        <v>0</v>
      </c>
    </row>
    <row r="39" spans="1:11" s="1" customFormat="1" x14ac:dyDescent="0.2">
      <c r="A39" s="7" t="s">
        <v>85</v>
      </c>
      <c r="B39" s="10" t="str">
        <f>VLOOKUP($A39,Rotation!$C$1:$M$1048575,3,FALSE)</f>
        <v>MATH316- Discrete Mathematics (3 credits)</v>
      </c>
      <c r="C39" s="115"/>
      <c r="D39" s="122">
        <f>VLOOKUP($A39,Rotation!$C$1:$N$1048575,12,FALSE)</f>
        <v>3</v>
      </c>
      <c r="E39" s="12" t="str">
        <f>IF($C39&lt;&gt;"","COMPLETE",(IF($K39=TRUE,(IF(VLOOKUP($A39,Rotation!$C$1:$M$1048575,4,FALSE)&lt;&gt;0,VLOOKUP($A39,Rotation!$C$1:$M$1048575,4,FALSE),"")),"Unmet Pre-req")))</f>
        <v>Unmet Pre-req</v>
      </c>
      <c r="F39" s="12" t="str">
        <f>IF($C39&lt;&gt;"","COMPLETE",(IF($K39=TRUE,(IF(VLOOKUP($A39,Rotation!$C$1:$M$1048575,4,FALSE)&lt;&gt;0,VLOOKUP($A39,Rotation!$C$1:$M$1048575,5,FALSE),"")),"Unmet Pre-req")))</f>
        <v>Unmet Pre-req</v>
      </c>
      <c r="G39" s="12" t="str">
        <f>IF($C39&lt;&gt;"","COMPLETE",(IF($K39=TRUE,(IF(VLOOKUP($A39,Rotation!$C$1:$M$1048575,4,FALSE)&lt;&gt;0,VLOOKUP($A39,Rotation!$C$1:$M$1048575,6,FALSE),"")),"Unmet Pre-req")))</f>
        <v>Unmet Pre-req</v>
      </c>
      <c r="H39" s="12" t="str">
        <f>IF($C39&lt;&gt;"","COMPLETE",(IF($K39=TRUE,(IF(VLOOKUP($A39,Rotation!$C$1:$M$1048575,4,FALSE)&lt;&gt;0,VLOOKUP($A39,Rotation!$C$1:$M$1048575,7,FALSE),"")),"Unmet Pre-req")))</f>
        <v>Unmet Pre-req</v>
      </c>
      <c r="I39" s="12" t="str">
        <f>IF($C39&lt;&gt;"","COMPLETE",(IF($K39=TRUE,(IF(VLOOKUP($A39,Rotation!$C$1:$M$1048575,4,FALSE)&lt;&gt;0,VLOOKUP($A39,Rotation!$C$1:$M$1048575,8,FALSE),"")),"Unmet Pre-req")))</f>
        <v>Unmet Pre-req</v>
      </c>
      <c r="J39" s="12" t="str">
        <f>IF($C39&lt;&gt;"","COMPLETE",(IF($K39=TRUE,(IF(VLOOKUP($A39,Rotation!$C$1:$M$1048575,4,FALSE)&lt;&gt;0,VLOOKUP($A39,Rotation!$C$1:$M$1048575,9,FALSE),"")),"Unmet Pre-req")))</f>
        <v>Unmet Pre-req</v>
      </c>
      <c r="K39" s="17" t="b">
        <f>IF(IF(VLOOKUP($A39,Rotation!$C$1:$M$1048575,10,FALSE)&lt;&gt;"",VLOOKUP($A39,Rotation!$C$1:$M$1048575,10,FALSE),FALSE)=FALSE,TRUE,IF(VLOOKUP(IF(VLOOKUP($A39,Rotation!$C$1:$M$1048575,10,FALSE)&lt;&gt;"",VLOOKUP($A39,Rotation!$C$1:$M$1048575,10,FALSE),FALSE),$A$1:$C$1048568,3)&lt;&gt;"",TRUE,FALSE))</f>
        <v>0</v>
      </c>
    </row>
    <row r="40" spans="1:11" s="1" customFormat="1" x14ac:dyDescent="0.2">
      <c r="A40" s="7" t="s">
        <v>181</v>
      </c>
      <c r="B40" s="10" t="str">
        <f>VLOOKUP($A40,Rotation!$C$1:$M$1048575,3,FALSE)</f>
        <v>SPCM101- GenEd Speech, May also take SPCM215 or SPCM222 (3 credits)</v>
      </c>
      <c r="C40" s="115"/>
      <c r="D40" s="122">
        <f>VLOOKUP($A40,Rotation!$C$1:$N$1048575,12,FALSE)</f>
        <v>3</v>
      </c>
      <c r="E40" s="12" t="str">
        <f>IF($C40&lt;&gt;"","COMPLETE",(IF($K40=TRUE,(IF(VLOOKUP($A40,Rotation!$C$1:$M$1048575,4,FALSE)&lt;&gt;0,VLOOKUP($A40,Rotation!$C$1:$M$1048575,4,FALSE),"")),"Unmet Pre-req")))</f>
        <v>Primary</v>
      </c>
      <c r="F40" s="12" t="str">
        <f>IF($C40&lt;&gt;"","COMPLETE",(IF($K40=TRUE,(IF(VLOOKUP($A40,Rotation!$C$1:$M$1048575,4,FALSE)&lt;&gt;0,VLOOKUP($A40,Rotation!$C$1:$M$1048575,5,FALSE),"")),"Unmet Pre-req")))</f>
        <v>Secondary</v>
      </c>
      <c r="G40" s="12" t="str">
        <f>IF($C40&lt;&gt;"","COMPLETE",(IF($K40=TRUE,(IF(VLOOKUP($A40,Rotation!$C$1:$M$1048575,4,FALSE)&lt;&gt;0,VLOOKUP($A40,Rotation!$C$1:$M$1048575,6,FALSE),"")),"Unmet Pre-req")))</f>
        <v>Primary</v>
      </c>
      <c r="H40" s="12" t="str">
        <f>IF($C40&lt;&gt;"","COMPLETE",(IF($K40=TRUE,(IF(VLOOKUP($A40,Rotation!$C$1:$M$1048575,4,FALSE)&lt;&gt;0,VLOOKUP($A40,Rotation!$C$1:$M$1048575,7,FALSE),"")),"Unmet Pre-req")))</f>
        <v>Secondary</v>
      </c>
      <c r="I40" s="12" t="str">
        <f>IF($C40&lt;&gt;"","COMPLETE",(IF($K40=TRUE,(IF(VLOOKUP($A40,Rotation!$C$1:$M$1048575,4,FALSE)&lt;&gt;0,VLOOKUP($A40,Rotation!$C$1:$M$1048575,8,FALSE),"")),"Unmet Pre-req")))</f>
        <v>Primary</v>
      </c>
      <c r="J40" s="12" t="str">
        <f>IF($C40&lt;&gt;"","COMPLETE",(IF($K40=TRUE,(IF(VLOOKUP($A40,Rotation!$C$1:$M$1048575,4,FALSE)&lt;&gt;0,VLOOKUP($A40,Rotation!$C$1:$M$1048575,9,FALSE),"")),"Unmet Pre-req")))</f>
        <v>Not Offered</v>
      </c>
      <c r="K40" s="17" t="b">
        <f>IF(IF(VLOOKUP($A40,Rotation!$C$1:$M$1048575,10,FALSE)&lt;&gt;"",VLOOKUP($A40,Rotation!$C$1:$M$1048575,10,FALSE),FALSE)=FALSE,TRUE,IF(VLOOKUP(IF(VLOOKUP($A40,Rotation!$C$1:$M$1048575,10,FALSE)&lt;&gt;"",VLOOKUP($A40,Rotation!$C$1:$M$1048575,10,FALSE),FALSE),$A$1:$C$1048568,3)&lt;&gt;"",TRUE,FALSE))</f>
        <v>1</v>
      </c>
    </row>
    <row r="41" spans="1:11" s="1" customFormat="1" x14ac:dyDescent="0.2">
      <c r="A41" s="7" t="s">
        <v>205</v>
      </c>
      <c r="B41" s="10" t="str">
        <f>VLOOKUP($A41,Rotation!$C$1:$M$1048575,3,FALSE)</f>
        <v>WEL100- Wellness for Life (1 credit) (1 credits)</v>
      </c>
      <c r="C41" s="115"/>
      <c r="D41" s="122">
        <f>VLOOKUP($A41,Rotation!$C$1:$N$1048575,12,FALSE)</f>
        <v>1</v>
      </c>
      <c r="E41" s="12" t="str">
        <f>IF($C41&lt;&gt;"","COMPLETE",(IF($K41=TRUE,(IF(VLOOKUP($A41,Rotation!$C$1:$M$1048575,4,FALSE)&lt;&gt;0,VLOOKUP($A41,Rotation!$C$1:$M$1048575,4,FALSE),"")),"Unmet Pre-req")))</f>
        <v>Primary</v>
      </c>
      <c r="F41" s="12" t="str">
        <f>IF($C41&lt;&gt;"","COMPLETE",(IF($K41=TRUE,(IF(VLOOKUP($A41,Rotation!$C$1:$M$1048575,4,FALSE)&lt;&gt;0,VLOOKUP($A41,Rotation!$C$1:$M$1048575,5,FALSE),"")),"Unmet Pre-req")))</f>
        <v>Primary</v>
      </c>
      <c r="G41" s="12" t="str">
        <f>IF($C41&lt;&gt;"","COMPLETE",(IF($K41=TRUE,(IF(VLOOKUP($A41,Rotation!$C$1:$M$1048575,4,FALSE)&lt;&gt;0,VLOOKUP($A41,Rotation!$C$1:$M$1048575,6,FALSE),"")),"Unmet Pre-req")))</f>
        <v>Primary</v>
      </c>
      <c r="H41" s="12" t="str">
        <f>IF($C41&lt;&gt;"","COMPLETE",(IF($K41=TRUE,(IF(VLOOKUP($A41,Rotation!$C$1:$M$1048575,4,FALSE)&lt;&gt;0,VLOOKUP($A41,Rotation!$C$1:$M$1048575,7,FALSE),"")),"Unmet Pre-req")))</f>
        <v>Primary</v>
      </c>
      <c r="I41" s="12" t="str">
        <f>IF($C41&lt;&gt;"","COMPLETE",(IF($K41=TRUE,(IF(VLOOKUP($A41,Rotation!$C$1:$M$1048575,4,FALSE)&lt;&gt;0,VLOOKUP($A41,Rotation!$C$1:$M$1048575,8,FALSE),"")),"Unmet Pre-req")))</f>
        <v>Primary</v>
      </c>
      <c r="J41" s="12" t="str">
        <f>IF($C41&lt;&gt;"","COMPLETE",(IF($K41=TRUE,(IF(VLOOKUP($A41,Rotation!$C$1:$M$1048575,4,FALSE)&lt;&gt;0,VLOOKUP($A41,Rotation!$C$1:$M$1048575,9,FALSE),"")),"Unmet Pre-req")))</f>
        <v>Not Offered</v>
      </c>
      <c r="K41" s="17" t="b">
        <f>IF(IF(VLOOKUP($A41,Rotation!$C$1:$M$1048575,10,FALSE)&lt;&gt;"",VLOOKUP($A41,Rotation!$C$1:$M$1048575,10,FALSE),FALSE)=FALSE,TRUE,IF(VLOOKUP(IF(VLOOKUP($A41,Rotation!$C$1:$M$1048575,10,FALSE)&lt;&gt;"",VLOOKUP($A41,Rotation!$C$1:$M$1048575,10,FALSE),FALSE),$A$1:$C$1048568,3)&lt;&gt;"",TRUE,FALSE))</f>
        <v>1</v>
      </c>
    </row>
    <row r="42" spans="1:11" s="1" customFormat="1" x14ac:dyDescent="0.2">
      <c r="A42" s="7" t="s">
        <v>206</v>
      </c>
      <c r="B42" s="10" t="str">
        <f>VLOOKUP($A42,Rotation!$C$1:$M$1048575,3,FALSE)</f>
        <v>WEL100L- Wellness for Life Lab (1 credit) (1 credits)</v>
      </c>
      <c r="C42" s="115"/>
      <c r="D42" s="122">
        <f>VLOOKUP($A42,Rotation!$C$1:$N$1048575,12,FALSE)</f>
        <v>1</v>
      </c>
      <c r="E42" s="12" t="str">
        <f>IF($C42&lt;&gt;"","COMPLETE",(IF($K42=TRUE,(IF(VLOOKUP($A42,Rotation!$C$1:$M$1048575,4,FALSE)&lt;&gt;0,VLOOKUP($A42,Rotation!$C$1:$M$1048575,4,FALSE),"")),"Unmet Pre-req")))</f>
        <v>Primary</v>
      </c>
      <c r="F42" s="12" t="str">
        <f>IF($C42&lt;&gt;"","COMPLETE",(IF($K42=TRUE,(IF(VLOOKUP($A42,Rotation!$C$1:$M$1048575,4,FALSE)&lt;&gt;0,VLOOKUP($A42,Rotation!$C$1:$M$1048575,5,FALSE),"")),"Unmet Pre-req")))</f>
        <v>Primary</v>
      </c>
      <c r="G42" s="12" t="str">
        <f>IF($C42&lt;&gt;"","COMPLETE",(IF($K42=TRUE,(IF(VLOOKUP($A42,Rotation!$C$1:$M$1048575,4,FALSE)&lt;&gt;0,VLOOKUP($A42,Rotation!$C$1:$M$1048575,6,FALSE),"")),"Unmet Pre-req")))</f>
        <v>Primary</v>
      </c>
      <c r="H42" s="12" t="str">
        <f>IF($C42&lt;&gt;"","COMPLETE",(IF($K42=TRUE,(IF(VLOOKUP($A42,Rotation!$C$1:$M$1048575,4,FALSE)&lt;&gt;0,VLOOKUP($A42,Rotation!$C$1:$M$1048575,7,FALSE),"")),"Unmet Pre-req")))</f>
        <v>Primary</v>
      </c>
      <c r="I42" s="12" t="str">
        <f>IF($C42&lt;&gt;"","COMPLETE",(IF($K42=TRUE,(IF(VLOOKUP($A42,Rotation!$C$1:$M$1048575,4,FALSE)&lt;&gt;0,VLOOKUP($A42,Rotation!$C$1:$M$1048575,8,FALSE),"")),"Unmet Pre-req")))</f>
        <v>Primary</v>
      </c>
      <c r="J42" s="12" t="str">
        <f>IF($C42&lt;&gt;"","COMPLETE",(IF($K42=TRUE,(IF(VLOOKUP($A42,Rotation!$C$1:$M$1048575,4,FALSE)&lt;&gt;0,VLOOKUP($A42,Rotation!$C$1:$M$1048575,9,FALSE),"")),"Unmet Pre-req")))</f>
        <v>Not Offered</v>
      </c>
      <c r="K42" s="17" t="b">
        <f>IF(IF(VLOOKUP($A42,Rotation!$C$1:$M$1048575,10,FALSE)&lt;&gt;"",VLOOKUP($A42,Rotation!$C$1:$M$1048575,10,FALSE),FALSE)=FALSE,TRUE,IF(VLOOKUP(IF(VLOOKUP($A42,Rotation!$C$1:$M$1048575,10,FALSE)&lt;&gt;"",VLOOKUP($A42,Rotation!$C$1:$M$1048575,10,FALSE),FALSE),$A$1:$C$1048568,3)&lt;&gt;"",TRUE,FALSE))</f>
        <v>1</v>
      </c>
    </row>
    <row r="43" spans="1:11" s="1" customFormat="1" x14ac:dyDescent="0.2">
      <c r="A43" s="124"/>
      <c r="B43" s="122"/>
      <c r="C43" s="115"/>
      <c r="D43" s="122"/>
      <c r="E43" s="123"/>
      <c r="F43" s="123"/>
      <c r="G43" s="123"/>
      <c r="H43" s="123"/>
      <c r="I43" s="123"/>
      <c r="J43" s="123"/>
      <c r="K43" s="121"/>
    </row>
    <row r="44" spans="1:11" s="1" customFormat="1" x14ac:dyDescent="0.2">
      <c r="A44" s="124"/>
      <c r="B44" s="122"/>
      <c r="C44" s="115"/>
      <c r="D44" s="122"/>
      <c r="E44" s="123"/>
      <c r="F44" s="123"/>
      <c r="G44" s="123"/>
      <c r="H44" s="123"/>
      <c r="I44" s="123"/>
      <c r="J44" s="123"/>
      <c r="K44" s="121"/>
    </row>
    <row r="45" spans="1:11" s="1" customFormat="1" x14ac:dyDescent="0.2">
      <c r="A45" s="124"/>
      <c r="B45" s="122"/>
      <c r="C45" s="115"/>
      <c r="D45" s="122"/>
      <c r="E45" s="123"/>
      <c r="F45" s="123"/>
      <c r="G45" s="123"/>
      <c r="H45" s="123"/>
      <c r="I45" s="123"/>
      <c r="J45" s="123"/>
      <c r="K45" s="121"/>
    </row>
    <row r="46" spans="1:11" s="1" customFormat="1" x14ac:dyDescent="0.2">
      <c r="A46" s="15"/>
      <c r="B46" s="16"/>
      <c r="C46" s="137" t="str">
        <f>SUMIF(C2:C45,"*",D2:D45)&amp;" Credits Completed"</f>
        <v>0 Credits Completed</v>
      </c>
      <c r="D46" s="138"/>
      <c r="E46" s="111"/>
      <c r="F46" s="111"/>
      <c r="G46" s="111"/>
      <c r="H46" s="111"/>
      <c r="I46" s="111"/>
      <c r="J46" s="112"/>
      <c r="K46" s="113"/>
    </row>
    <row r="47" spans="1:11" s="1" customFormat="1" x14ac:dyDescent="0.2">
      <c r="A47" s="15"/>
      <c r="B47" s="16"/>
      <c r="C47" s="86"/>
      <c r="D47" s="84"/>
      <c r="E47" s="13"/>
      <c r="F47" s="13"/>
      <c r="G47" s="13"/>
      <c r="H47" s="13"/>
    </row>
    <row r="48" spans="1:11" s="1" customFormat="1" x14ac:dyDescent="0.2">
      <c r="A48" s="15"/>
      <c r="B48" s="16"/>
      <c r="C48" s="86"/>
      <c r="D48" s="84"/>
      <c r="E48" s="13"/>
      <c r="F48" s="13"/>
      <c r="G48" s="13"/>
      <c r="H48" s="13"/>
    </row>
    <row r="49" spans="1:8" s="1" customFormat="1" x14ac:dyDescent="0.2">
      <c r="A49" s="15"/>
      <c r="B49" s="16"/>
      <c r="C49" s="86"/>
      <c r="D49" s="84"/>
      <c r="E49" s="13"/>
      <c r="F49" s="13"/>
      <c r="G49" s="13"/>
      <c r="H49" s="13"/>
    </row>
    <row r="50" spans="1:8" s="1" customFormat="1" x14ac:dyDescent="0.2">
      <c r="A50" s="15"/>
      <c r="B50" s="16"/>
      <c r="C50" s="86"/>
      <c r="D50" s="84"/>
      <c r="E50" s="13"/>
      <c r="F50" s="13"/>
      <c r="G50" s="13"/>
      <c r="H50" s="13"/>
    </row>
    <row r="51" spans="1:8" s="1" customFormat="1" x14ac:dyDescent="0.2">
      <c r="A51" s="15"/>
      <c r="B51" s="16"/>
      <c r="C51" s="86"/>
      <c r="D51" s="84"/>
      <c r="E51" s="13"/>
      <c r="F51" s="13"/>
      <c r="G51" s="13"/>
      <c r="H51" s="13"/>
    </row>
    <row r="52" spans="1:8" s="1" customFormat="1" x14ac:dyDescent="0.2">
      <c r="A52" s="15"/>
      <c r="B52" s="16"/>
      <c r="C52" s="86"/>
      <c r="D52" s="84"/>
      <c r="E52" s="13"/>
      <c r="F52" s="13"/>
      <c r="G52" s="13"/>
      <c r="H52" s="13"/>
    </row>
    <row r="53" spans="1:8" s="1" customFormat="1" x14ac:dyDescent="0.2">
      <c r="A53" s="15"/>
      <c r="B53" s="16"/>
      <c r="C53" s="86"/>
      <c r="D53" s="84"/>
      <c r="E53" s="13"/>
      <c r="F53" s="13"/>
      <c r="G53" s="13"/>
      <c r="H53" s="13"/>
    </row>
    <row r="54" spans="1:8" s="1" customFormat="1" x14ac:dyDescent="0.2">
      <c r="A54" s="15"/>
      <c r="B54" s="16"/>
      <c r="C54" s="86"/>
      <c r="D54" s="84"/>
      <c r="E54" s="13"/>
      <c r="F54" s="13"/>
      <c r="G54" s="13"/>
      <c r="H54" s="13"/>
    </row>
    <row r="55" spans="1:8" s="1" customFormat="1" x14ac:dyDescent="0.2">
      <c r="A55" s="15"/>
      <c r="B55" s="16"/>
      <c r="C55" s="86"/>
      <c r="D55" s="84"/>
      <c r="E55" s="13"/>
      <c r="F55" s="13"/>
      <c r="G55" s="13"/>
      <c r="H55" s="13"/>
    </row>
    <row r="56" spans="1:8" s="1" customFormat="1" x14ac:dyDescent="0.2">
      <c r="A56" s="15"/>
      <c r="B56" s="16"/>
      <c r="C56" s="86"/>
      <c r="D56" s="84"/>
      <c r="E56" s="13"/>
      <c r="F56" s="13"/>
      <c r="G56" s="13"/>
      <c r="H56" s="13"/>
    </row>
    <row r="57" spans="1:8" s="1" customFormat="1" x14ac:dyDescent="0.2">
      <c r="A57" s="15"/>
      <c r="B57" s="16"/>
      <c r="C57" s="86"/>
      <c r="D57" s="84"/>
      <c r="E57" s="13"/>
      <c r="F57" s="13"/>
      <c r="G57" s="13"/>
      <c r="H57" s="13"/>
    </row>
    <row r="58" spans="1:8" s="1" customFormat="1" x14ac:dyDescent="0.2">
      <c r="A58" s="15"/>
      <c r="B58" s="16"/>
      <c r="C58" s="86"/>
      <c r="D58" s="84"/>
      <c r="E58" s="13"/>
      <c r="F58" s="13"/>
      <c r="G58" s="13"/>
      <c r="H58" s="13"/>
    </row>
    <row r="59" spans="1:8" s="1" customFormat="1" x14ac:dyDescent="0.2">
      <c r="A59" s="15"/>
      <c r="B59" s="16"/>
      <c r="C59" s="86"/>
      <c r="D59" s="84"/>
      <c r="E59" s="13"/>
      <c r="F59" s="13"/>
      <c r="G59" s="13"/>
      <c r="H59" s="13"/>
    </row>
    <row r="60" spans="1:8" s="1" customFormat="1" x14ac:dyDescent="0.2">
      <c r="A60" s="15"/>
      <c r="B60" s="16"/>
      <c r="C60" s="86"/>
      <c r="D60" s="84"/>
      <c r="E60" s="13"/>
      <c r="F60" s="13"/>
      <c r="G60" s="13"/>
      <c r="H60" s="13"/>
    </row>
    <row r="61" spans="1:8" s="1" customFormat="1" x14ac:dyDescent="0.2">
      <c r="A61" s="15"/>
      <c r="B61" s="16"/>
      <c r="C61" s="86"/>
      <c r="D61" s="84"/>
      <c r="E61" s="13"/>
      <c r="F61" s="13"/>
      <c r="G61" s="13"/>
      <c r="H61" s="13"/>
    </row>
    <row r="62" spans="1:8" s="1" customFormat="1" x14ac:dyDescent="0.2">
      <c r="A62" s="15"/>
      <c r="B62" s="16"/>
      <c r="C62" s="86"/>
      <c r="D62" s="84"/>
      <c r="E62" s="13"/>
      <c r="F62" s="13"/>
      <c r="G62" s="13"/>
      <c r="H62" s="13"/>
    </row>
    <row r="63" spans="1:8" s="1" customFormat="1" x14ac:dyDescent="0.2">
      <c r="A63" s="15"/>
      <c r="B63" s="16"/>
      <c r="C63" s="86"/>
      <c r="D63" s="84"/>
      <c r="E63" s="13"/>
      <c r="F63" s="13"/>
      <c r="G63" s="13"/>
      <c r="H63" s="13"/>
    </row>
    <row r="64" spans="1:8" s="1" customFormat="1" x14ac:dyDescent="0.2">
      <c r="A64" s="15"/>
      <c r="B64" s="16"/>
      <c r="C64" s="86"/>
      <c r="D64" s="84"/>
      <c r="E64" s="13"/>
      <c r="F64" s="13"/>
      <c r="G64" s="13"/>
      <c r="H64" s="13"/>
    </row>
    <row r="65" spans="1:8" s="1" customFormat="1" x14ac:dyDescent="0.2">
      <c r="A65" s="15"/>
      <c r="B65" s="16"/>
      <c r="C65" s="86"/>
      <c r="D65" s="84"/>
      <c r="E65" s="13"/>
      <c r="F65" s="13"/>
      <c r="G65" s="13"/>
      <c r="H65" s="13"/>
    </row>
    <row r="66" spans="1:8" s="1" customFormat="1" x14ac:dyDescent="0.2">
      <c r="A66" s="15"/>
      <c r="B66" s="16"/>
      <c r="C66" s="86"/>
      <c r="D66" s="84"/>
      <c r="E66" s="13"/>
      <c r="F66" s="13"/>
      <c r="G66" s="13"/>
      <c r="H66" s="13"/>
    </row>
    <row r="67" spans="1:8" s="1" customFormat="1" x14ac:dyDescent="0.2">
      <c r="A67" s="15"/>
      <c r="B67" s="16"/>
      <c r="C67" s="86"/>
      <c r="D67" s="84"/>
      <c r="E67" s="13"/>
      <c r="F67" s="13"/>
      <c r="G67" s="13"/>
      <c r="H67" s="13"/>
    </row>
    <row r="68" spans="1:8" s="1" customFormat="1" x14ac:dyDescent="0.2">
      <c r="A68" s="15"/>
      <c r="B68" s="16"/>
      <c r="C68" s="86"/>
      <c r="D68" s="84"/>
      <c r="E68" s="13"/>
      <c r="F68" s="13"/>
      <c r="G68" s="13"/>
      <c r="H68" s="13"/>
    </row>
    <row r="69" spans="1:8" s="1" customFormat="1" x14ac:dyDescent="0.2">
      <c r="A69" s="15"/>
      <c r="B69" s="16"/>
      <c r="C69" s="86"/>
      <c r="D69" s="84"/>
      <c r="E69" s="13"/>
      <c r="F69" s="13"/>
      <c r="G69" s="13"/>
      <c r="H69" s="13"/>
    </row>
    <row r="70" spans="1:8" s="1" customFormat="1" x14ac:dyDescent="0.2">
      <c r="A70" s="15"/>
      <c r="B70" s="16"/>
      <c r="C70" s="86"/>
      <c r="D70" s="84"/>
      <c r="E70" s="13"/>
      <c r="F70" s="13"/>
      <c r="G70" s="13"/>
      <c r="H70" s="13"/>
    </row>
    <row r="71" spans="1:8" s="1" customFormat="1" x14ac:dyDescent="0.2">
      <c r="A71" s="15"/>
      <c r="B71" s="16"/>
      <c r="C71" s="86"/>
      <c r="D71" s="84"/>
      <c r="E71" s="13"/>
      <c r="F71" s="13"/>
      <c r="G71" s="13"/>
      <c r="H71" s="13"/>
    </row>
    <row r="72" spans="1:8" s="1" customFormat="1" x14ac:dyDescent="0.2">
      <c r="A72" s="15"/>
      <c r="B72" s="16"/>
      <c r="C72" s="86"/>
      <c r="D72" s="84"/>
      <c r="E72" s="13"/>
      <c r="F72" s="13"/>
      <c r="G72" s="13"/>
      <c r="H72" s="13"/>
    </row>
    <row r="73" spans="1:8" s="1" customFormat="1" x14ac:dyDescent="0.2">
      <c r="A73" s="15"/>
      <c r="B73" s="16"/>
      <c r="C73" s="86"/>
      <c r="D73" s="84"/>
      <c r="E73" s="13"/>
      <c r="F73" s="13"/>
      <c r="G73" s="13"/>
      <c r="H73" s="13"/>
    </row>
    <row r="74" spans="1:8" s="1" customFormat="1" x14ac:dyDescent="0.2">
      <c r="A74" s="15"/>
      <c r="B74" s="16"/>
      <c r="C74" s="86"/>
      <c r="D74" s="84"/>
      <c r="E74" s="13"/>
      <c r="F74" s="13"/>
      <c r="G74" s="13"/>
      <c r="H74" s="13"/>
    </row>
    <row r="75" spans="1:8" s="1" customFormat="1" x14ac:dyDescent="0.2">
      <c r="A75" s="15"/>
      <c r="B75" s="16"/>
      <c r="C75" s="86"/>
      <c r="D75" s="84"/>
      <c r="E75" s="13"/>
      <c r="F75" s="13"/>
      <c r="G75" s="13"/>
      <c r="H75" s="13"/>
    </row>
    <row r="76" spans="1:8" s="1" customFormat="1" x14ac:dyDescent="0.2">
      <c r="A76" s="15"/>
      <c r="B76" s="16"/>
      <c r="C76" s="86"/>
      <c r="D76" s="84"/>
      <c r="E76" s="13"/>
      <c r="F76" s="13"/>
      <c r="G76" s="13"/>
      <c r="H76" s="13"/>
    </row>
    <row r="77" spans="1:8" s="1" customFormat="1" x14ac:dyDescent="0.2">
      <c r="A77" s="15"/>
      <c r="B77" s="16"/>
      <c r="C77" s="86"/>
      <c r="D77" s="84"/>
      <c r="E77" s="13"/>
      <c r="F77" s="13"/>
      <c r="G77" s="13"/>
      <c r="H77" s="13"/>
    </row>
    <row r="78" spans="1:8" s="1" customFormat="1" x14ac:dyDescent="0.2">
      <c r="A78" s="15"/>
      <c r="B78" s="16"/>
      <c r="C78" s="86"/>
      <c r="D78" s="84"/>
      <c r="E78" s="13"/>
      <c r="F78" s="13"/>
      <c r="G78" s="13"/>
      <c r="H78" s="13"/>
    </row>
    <row r="79" spans="1:8" s="1" customFormat="1" x14ac:dyDescent="0.2">
      <c r="A79" s="15"/>
      <c r="B79" s="16"/>
      <c r="C79" s="86"/>
      <c r="D79" s="84"/>
      <c r="E79" s="13"/>
      <c r="F79" s="13"/>
      <c r="G79" s="13"/>
      <c r="H79" s="13"/>
    </row>
    <row r="80" spans="1:8" s="1" customFormat="1" x14ac:dyDescent="0.2">
      <c r="A80" s="15"/>
      <c r="B80" s="16"/>
      <c r="C80" s="86"/>
      <c r="D80" s="84"/>
      <c r="E80" s="13"/>
      <c r="F80" s="13"/>
      <c r="G80" s="13"/>
      <c r="H80" s="13"/>
    </row>
    <row r="81" spans="1:8" s="1" customFormat="1" x14ac:dyDescent="0.2">
      <c r="A81" s="15"/>
      <c r="B81" s="16"/>
      <c r="C81" s="86"/>
      <c r="D81" s="84"/>
      <c r="E81" s="13"/>
      <c r="F81" s="13"/>
      <c r="G81" s="13"/>
      <c r="H81" s="13"/>
    </row>
    <row r="82" spans="1:8" s="1" customFormat="1" x14ac:dyDescent="0.2">
      <c r="A82" s="15"/>
      <c r="B82" s="16"/>
      <c r="C82" s="86"/>
      <c r="D82" s="84"/>
      <c r="E82" s="13"/>
      <c r="F82" s="13"/>
      <c r="G82" s="13"/>
      <c r="H82" s="13"/>
    </row>
    <row r="83" spans="1:8" s="1" customFormat="1" x14ac:dyDescent="0.2">
      <c r="A83" s="15"/>
      <c r="B83" s="16"/>
      <c r="C83" s="86"/>
      <c r="D83" s="84"/>
      <c r="E83" s="13"/>
      <c r="F83" s="13"/>
      <c r="G83" s="13"/>
      <c r="H83" s="13"/>
    </row>
    <row r="84" spans="1:8" s="1" customFormat="1" x14ac:dyDescent="0.2">
      <c r="A84" s="15"/>
      <c r="B84" s="16"/>
      <c r="C84" s="86"/>
      <c r="D84" s="84"/>
      <c r="E84" s="13"/>
      <c r="F84" s="13"/>
      <c r="G84" s="13"/>
      <c r="H84" s="13"/>
    </row>
    <row r="85" spans="1:8" s="1" customFormat="1" x14ac:dyDescent="0.2">
      <c r="A85" s="15"/>
      <c r="B85" s="16"/>
      <c r="C85" s="86"/>
      <c r="D85" s="84"/>
      <c r="E85" s="13"/>
      <c r="F85" s="13"/>
      <c r="G85" s="13"/>
      <c r="H85" s="13"/>
    </row>
    <row r="86" spans="1:8" s="1" customFormat="1" x14ac:dyDescent="0.2">
      <c r="A86" s="15"/>
      <c r="B86" s="16"/>
      <c r="C86" s="86"/>
      <c r="D86" s="84"/>
      <c r="E86" s="13"/>
      <c r="F86" s="13"/>
      <c r="G86" s="13"/>
      <c r="H86" s="13"/>
    </row>
    <row r="87" spans="1:8" s="1" customFormat="1" x14ac:dyDescent="0.2">
      <c r="A87" s="15"/>
      <c r="B87" s="16"/>
      <c r="C87" s="86"/>
      <c r="D87" s="84"/>
      <c r="E87" s="13"/>
      <c r="F87" s="13"/>
      <c r="G87" s="13"/>
      <c r="H87" s="13"/>
    </row>
    <row r="88" spans="1:8" s="1" customFormat="1" x14ac:dyDescent="0.2">
      <c r="A88" s="15"/>
      <c r="B88" s="16"/>
      <c r="C88" s="86"/>
      <c r="D88" s="84"/>
      <c r="E88" s="13"/>
      <c r="F88" s="13"/>
      <c r="G88" s="13"/>
      <c r="H88" s="13"/>
    </row>
    <row r="89" spans="1:8" s="1" customFormat="1" x14ac:dyDescent="0.2">
      <c r="A89" s="15"/>
      <c r="B89" s="16"/>
      <c r="C89" s="86"/>
      <c r="D89" s="84"/>
      <c r="E89" s="13"/>
      <c r="F89" s="13"/>
      <c r="G89" s="13"/>
      <c r="H89" s="13"/>
    </row>
    <row r="90" spans="1:8" s="1" customFormat="1" x14ac:dyDescent="0.2">
      <c r="A90" s="15"/>
      <c r="B90" s="16"/>
      <c r="C90" s="86"/>
      <c r="D90" s="84"/>
      <c r="E90" s="13"/>
      <c r="F90" s="13"/>
      <c r="G90" s="13"/>
      <c r="H90" s="13"/>
    </row>
    <row r="91" spans="1:8" s="1" customFormat="1" x14ac:dyDescent="0.2">
      <c r="A91" s="15"/>
      <c r="B91" s="16"/>
      <c r="C91" s="86"/>
      <c r="D91" s="84"/>
      <c r="E91" s="13"/>
      <c r="F91" s="13"/>
      <c r="G91" s="13"/>
      <c r="H91" s="13"/>
    </row>
    <row r="92" spans="1:8" x14ac:dyDescent="0.2">
      <c r="D92" s="84"/>
    </row>
    <row r="93" spans="1:8" x14ac:dyDescent="0.2">
      <c r="D93" s="84"/>
    </row>
    <row r="94" spans="1:8" x14ac:dyDescent="0.2">
      <c r="D94" s="84"/>
    </row>
    <row r="95" spans="1:8" x14ac:dyDescent="0.2">
      <c r="D95" s="84"/>
    </row>
    <row r="96" spans="1:8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</sheetData>
  <sheetProtection sheet="1" objects="1" scenarios="1" selectLockedCells="1"/>
  <sortState ref="A2:K237">
    <sortCondition ref="A1"/>
  </sortState>
  <mergeCells count="2">
    <mergeCell ref="C46:D46"/>
    <mergeCell ref="A1:B1"/>
  </mergeCells>
  <conditionalFormatting sqref="E2:J40">
    <cfRule type="containsText" dxfId="30" priority="57" operator="containsText" text="Primary">
      <formula>NOT(ISERROR(SEARCH("Primary",E2)))</formula>
    </cfRule>
    <cfRule type="containsText" dxfId="29" priority="58" operator="containsText" text="Secondary">
      <formula>NOT(ISERROR(SEARCH("Secondary",E2)))</formula>
    </cfRule>
    <cfRule type="containsText" dxfId="28" priority="59" operator="containsText" text="Not Offered">
      <formula>NOT(ISERROR(SEARCH("Not Offered",E2)))</formula>
    </cfRule>
  </conditionalFormatting>
  <conditionalFormatting sqref="E2:J40">
    <cfRule type="containsText" dxfId="27" priority="60" operator="containsText" text="Unmet Pre-req">
      <formula>NOT(ISERROR(SEARCH("Unmet Pre-req",E2)))</formula>
    </cfRule>
  </conditionalFormatting>
  <conditionalFormatting sqref="E2:J40">
    <cfRule type="containsText" dxfId="26" priority="56" operator="containsText" text="COMPLETE">
      <formula>NOT(ISERROR(SEARCH("COMPLETE",E2)))</formula>
    </cfRule>
  </conditionalFormatting>
  <conditionalFormatting sqref="E41:J41">
    <cfRule type="containsText" dxfId="25" priority="22" operator="containsText" text="Primary">
      <formula>NOT(ISERROR(SEARCH("Primary",E41)))</formula>
    </cfRule>
    <cfRule type="containsText" dxfId="24" priority="23" operator="containsText" text="Secondary">
      <formula>NOT(ISERROR(SEARCH("Secondary",E41)))</formula>
    </cfRule>
    <cfRule type="containsText" dxfId="23" priority="24" operator="containsText" text="Not Offered">
      <formula>NOT(ISERROR(SEARCH("Not Offered",E41)))</formula>
    </cfRule>
  </conditionalFormatting>
  <conditionalFormatting sqref="E41:J41">
    <cfRule type="containsText" dxfId="22" priority="25" operator="containsText" text="Unmet Pre-req">
      <formula>NOT(ISERROR(SEARCH("Unmet Pre-req",E41)))</formula>
    </cfRule>
  </conditionalFormatting>
  <conditionalFormatting sqref="E41:J41">
    <cfRule type="containsText" dxfId="21" priority="21" operator="containsText" text="COMPLETE">
      <formula>NOT(ISERROR(SEARCH("COMPLETE",E41)))</formula>
    </cfRule>
  </conditionalFormatting>
  <conditionalFormatting sqref="E42:J42">
    <cfRule type="containsText" dxfId="20" priority="17" operator="containsText" text="Primary">
      <formula>NOT(ISERROR(SEARCH("Primary",E42)))</formula>
    </cfRule>
    <cfRule type="containsText" dxfId="19" priority="18" operator="containsText" text="Secondary">
      <formula>NOT(ISERROR(SEARCH("Secondary",E42)))</formula>
    </cfRule>
    <cfRule type="containsText" dxfId="18" priority="19" operator="containsText" text="Not Offered">
      <formula>NOT(ISERROR(SEARCH("Not Offered",E42)))</formula>
    </cfRule>
  </conditionalFormatting>
  <conditionalFormatting sqref="E42:J42">
    <cfRule type="containsText" dxfId="17" priority="20" operator="containsText" text="Unmet Pre-req">
      <formula>NOT(ISERROR(SEARCH("Unmet Pre-req",E42)))</formula>
    </cfRule>
  </conditionalFormatting>
  <conditionalFormatting sqref="E42:J42">
    <cfRule type="containsText" dxfId="16" priority="16" operator="containsText" text="COMPLETE">
      <formula>NOT(ISERROR(SEARCH("COMPLETE",E42)))</formula>
    </cfRule>
  </conditionalFormatting>
  <conditionalFormatting sqref="E43:J43">
    <cfRule type="containsText" dxfId="15" priority="12" operator="containsText" text="Primary">
      <formula>NOT(ISERROR(SEARCH("Primary",E43)))</formula>
    </cfRule>
    <cfRule type="containsText" dxfId="14" priority="13" operator="containsText" text="Secondary">
      <formula>NOT(ISERROR(SEARCH("Secondary",E43)))</formula>
    </cfRule>
    <cfRule type="containsText" dxfId="13" priority="14" operator="containsText" text="Not Offered">
      <formula>NOT(ISERROR(SEARCH("Not Offered",E43)))</formula>
    </cfRule>
  </conditionalFormatting>
  <conditionalFormatting sqref="E43:J43">
    <cfRule type="containsText" dxfId="12" priority="15" operator="containsText" text="Unmet Pre-req">
      <formula>NOT(ISERROR(SEARCH("Unmet Pre-req",E43)))</formula>
    </cfRule>
  </conditionalFormatting>
  <conditionalFormatting sqref="E43:J43">
    <cfRule type="containsText" dxfId="11" priority="11" operator="containsText" text="COMPLETE">
      <formula>NOT(ISERROR(SEARCH("COMPLETE",E43)))</formula>
    </cfRule>
  </conditionalFormatting>
  <conditionalFormatting sqref="E45:J45">
    <cfRule type="containsText" dxfId="10" priority="7" operator="containsText" text="Primary">
      <formula>NOT(ISERROR(SEARCH("Primary",E45)))</formula>
    </cfRule>
    <cfRule type="containsText" dxfId="9" priority="8" operator="containsText" text="Secondary">
      <formula>NOT(ISERROR(SEARCH("Secondary",E45)))</formula>
    </cfRule>
    <cfRule type="containsText" dxfId="8" priority="9" operator="containsText" text="Not Offered">
      <formula>NOT(ISERROR(SEARCH("Not Offered",E45)))</formula>
    </cfRule>
  </conditionalFormatting>
  <conditionalFormatting sqref="E45:J45">
    <cfRule type="containsText" dxfId="7" priority="10" operator="containsText" text="Unmet Pre-req">
      <formula>NOT(ISERROR(SEARCH("Unmet Pre-req",E45)))</formula>
    </cfRule>
  </conditionalFormatting>
  <conditionalFormatting sqref="E45:J45">
    <cfRule type="containsText" dxfId="6" priority="6" operator="containsText" text="COMPLETE">
      <formula>NOT(ISERROR(SEARCH("COMPLETE",E45)))</formula>
    </cfRule>
  </conditionalFormatting>
  <conditionalFormatting sqref="E44:J44">
    <cfRule type="containsText" dxfId="5" priority="2" operator="containsText" text="Primary">
      <formula>NOT(ISERROR(SEARCH("Primary",E44)))</formula>
    </cfRule>
    <cfRule type="containsText" dxfId="4" priority="3" operator="containsText" text="Secondary">
      <formula>NOT(ISERROR(SEARCH("Secondary",E44)))</formula>
    </cfRule>
    <cfRule type="containsText" dxfId="3" priority="4" operator="containsText" text="Not Offered">
      <formula>NOT(ISERROR(SEARCH("Not Offered",E44)))</formula>
    </cfRule>
  </conditionalFormatting>
  <conditionalFormatting sqref="E44:J44">
    <cfRule type="containsText" dxfId="2" priority="5" operator="containsText" text="Unmet Pre-req">
      <formula>NOT(ISERROR(SEARCH("Unmet Pre-req",E44)))</formula>
    </cfRule>
  </conditionalFormatting>
  <conditionalFormatting sqref="E44:J44">
    <cfRule type="containsText" dxfId="1" priority="1" operator="containsText" text="COMPLETE">
      <formula>NOT(ISERROR(SEARCH("COMPLETE",E44)))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0"/>
  <sheetViews>
    <sheetView zoomScale="69" workbookViewId="0">
      <selection activeCell="E4" sqref="E4"/>
    </sheetView>
  </sheetViews>
  <sheetFormatPr baseColWidth="10" defaultRowHeight="16" x14ac:dyDescent="0.2"/>
  <cols>
    <col min="1" max="1" width="75.33203125" bestFit="1" customWidth="1"/>
    <col min="3" max="3" width="76.1640625" bestFit="1" customWidth="1"/>
    <col min="4" max="4" width="10.33203125" bestFit="1" customWidth="1"/>
    <col min="5" max="5" width="76.1640625" bestFit="1" customWidth="1"/>
    <col min="7" max="38" width="10.83203125" style="1"/>
  </cols>
  <sheetData>
    <row r="1" spans="1:6" ht="48" thickBot="1" x14ac:dyDescent="0.6">
      <c r="A1" s="18" t="s">
        <v>97</v>
      </c>
      <c r="B1" s="19" t="s">
        <v>98</v>
      </c>
      <c r="C1" s="20" t="s">
        <v>99</v>
      </c>
      <c r="D1" s="21" t="s">
        <v>98</v>
      </c>
      <c r="E1" s="22" t="s">
        <v>100</v>
      </c>
      <c r="F1" s="23" t="s">
        <v>98</v>
      </c>
    </row>
    <row r="2" spans="1:6" ht="31" x14ac:dyDescent="0.35">
      <c r="A2" s="24" t="s">
        <v>226</v>
      </c>
      <c r="B2" s="25">
        <v>3</v>
      </c>
      <c r="C2" s="24" t="s">
        <v>226</v>
      </c>
      <c r="D2" s="25">
        <v>3</v>
      </c>
      <c r="E2" s="24" t="s">
        <v>226</v>
      </c>
      <c r="F2" s="25">
        <v>3</v>
      </c>
    </row>
    <row r="3" spans="1:6" ht="32" thickBot="1" x14ac:dyDescent="0.4">
      <c r="A3" s="26" t="s">
        <v>227</v>
      </c>
      <c r="B3" s="27">
        <v>3</v>
      </c>
      <c r="C3" s="26" t="s">
        <v>227</v>
      </c>
      <c r="D3" s="27">
        <v>3</v>
      </c>
      <c r="E3" s="26" t="s">
        <v>227</v>
      </c>
      <c r="F3" s="27">
        <v>3</v>
      </c>
    </row>
    <row r="4" spans="1:6" ht="31" x14ac:dyDescent="0.35">
      <c r="A4" s="28" t="s">
        <v>101</v>
      </c>
      <c r="B4" s="29">
        <v>3</v>
      </c>
      <c r="C4" s="28" t="s">
        <v>101</v>
      </c>
      <c r="D4" s="29">
        <v>3</v>
      </c>
      <c r="E4" s="30" t="s">
        <v>102</v>
      </c>
      <c r="F4" s="31"/>
    </row>
    <row r="5" spans="1:6" ht="32" thickBot="1" x14ac:dyDescent="0.4">
      <c r="A5" s="32" t="s">
        <v>103</v>
      </c>
      <c r="B5" s="33">
        <v>3</v>
      </c>
      <c r="C5" s="32" t="s">
        <v>103</v>
      </c>
      <c r="D5" s="33">
        <v>3</v>
      </c>
      <c r="E5" s="34"/>
      <c r="F5" s="35"/>
    </row>
    <row r="6" spans="1:6" ht="32" thickBot="1" x14ac:dyDescent="0.4">
      <c r="A6" s="36" t="s">
        <v>104</v>
      </c>
      <c r="B6" s="37">
        <v>3</v>
      </c>
      <c r="C6" s="36" t="s">
        <v>104</v>
      </c>
      <c r="D6" s="37">
        <v>3</v>
      </c>
      <c r="E6" s="36" t="s">
        <v>104</v>
      </c>
      <c r="F6" s="37">
        <v>3</v>
      </c>
    </row>
    <row r="7" spans="1:6" ht="32" thickBot="1" x14ac:dyDescent="0.4">
      <c r="A7" s="38" t="s">
        <v>105</v>
      </c>
      <c r="B7" s="39">
        <v>3</v>
      </c>
      <c r="C7" s="38" t="s">
        <v>105</v>
      </c>
      <c r="D7" s="39">
        <v>3</v>
      </c>
      <c r="E7" s="40"/>
      <c r="F7" s="23"/>
    </row>
    <row r="8" spans="1:6" ht="31" x14ac:dyDescent="0.35">
      <c r="A8" s="24" t="s">
        <v>106</v>
      </c>
      <c r="B8" s="25">
        <v>3</v>
      </c>
      <c r="C8" s="24" t="s">
        <v>106</v>
      </c>
      <c r="D8" s="25">
        <v>3</v>
      </c>
      <c r="E8" s="24" t="s">
        <v>106</v>
      </c>
      <c r="F8" s="25">
        <v>3</v>
      </c>
    </row>
    <row r="9" spans="1:6" ht="32" thickBot="1" x14ac:dyDescent="0.4">
      <c r="A9" s="26" t="s">
        <v>107</v>
      </c>
      <c r="B9" s="27">
        <v>3</v>
      </c>
      <c r="C9" s="26" t="s">
        <v>107</v>
      </c>
      <c r="D9" s="27">
        <v>3</v>
      </c>
      <c r="E9" s="26" t="s">
        <v>107</v>
      </c>
      <c r="F9" s="27">
        <v>3</v>
      </c>
    </row>
    <row r="10" spans="1:6" ht="31" x14ac:dyDescent="0.35">
      <c r="A10" s="41" t="s">
        <v>108</v>
      </c>
      <c r="B10" s="42">
        <v>3</v>
      </c>
      <c r="C10" s="41" t="s">
        <v>108</v>
      </c>
      <c r="D10" s="42">
        <v>3</v>
      </c>
      <c r="E10" s="43"/>
      <c r="F10" s="44"/>
    </row>
    <row r="11" spans="1:6" ht="32" thickBot="1" x14ac:dyDescent="0.4">
      <c r="A11" s="45" t="s">
        <v>109</v>
      </c>
      <c r="B11" s="46">
        <v>3</v>
      </c>
      <c r="C11" s="45" t="s">
        <v>109</v>
      </c>
      <c r="D11" s="46">
        <v>3</v>
      </c>
      <c r="E11" s="47"/>
      <c r="F11" s="48"/>
    </row>
    <row r="12" spans="1:6" ht="31" x14ac:dyDescent="0.35">
      <c r="A12" s="49" t="s">
        <v>110</v>
      </c>
      <c r="B12" s="50">
        <v>3</v>
      </c>
      <c r="C12" s="52" t="s">
        <v>111</v>
      </c>
      <c r="D12" s="51">
        <v>3</v>
      </c>
      <c r="E12" s="52" t="s">
        <v>111</v>
      </c>
      <c r="F12" s="51">
        <v>3</v>
      </c>
    </row>
    <row r="13" spans="1:6" ht="31" x14ac:dyDescent="0.35">
      <c r="A13" s="53" t="s">
        <v>112</v>
      </c>
      <c r="B13" s="54">
        <v>3</v>
      </c>
      <c r="C13" s="56" t="s">
        <v>113</v>
      </c>
      <c r="D13" s="55">
        <v>3</v>
      </c>
      <c r="E13" s="56" t="s">
        <v>113</v>
      </c>
      <c r="F13" s="55">
        <v>3</v>
      </c>
    </row>
    <row r="14" spans="1:6" ht="32" thickBot="1" x14ac:dyDescent="0.4">
      <c r="A14" s="53" t="s">
        <v>114</v>
      </c>
      <c r="B14" s="54">
        <v>5</v>
      </c>
      <c r="C14" s="105" t="s">
        <v>115</v>
      </c>
      <c r="D14" s="97">
        <v>3</v>
      </c>
      <c r="E14" s="58" t="s">
        <v>115</v>
      </c>
      <c r="F14" s="57">
        <v>3</v>
      </c>
    </row>
    <row r="15" spans="1:6" ht="31" x14ac:dyDescent="0.35">
      <c r="A15" s="53" t="s">
        <v>116</v>
      </c>
      <c r="B15" s="54">
        <v>3</v>
      </c>
      <c r="C15" s="98" t="s">
        <v>119</v>
      </c>
      <c r="D15" s="99">
        <v>3</v>
      </c>
      <c r="E15" s="95" t="s">
        <v>117</v>
      </c>
      <c r="F15" s="44">
        <v>3</v>
      </c>
    </row>
    <row r="16" spans="1:6" ht="31" x14ac:dyDescent="0.35">
      <c r="A16" s="53" t="s">
        <v>118</v>
      </c>
      <c r="B16" s="54">
        <v>3</v>
      </c>
      <c r="C16" s="100" t="s">
        <v>130</v>
      </c>
      <c r="D16" s="59">
        <v>3</v>
      </c>
      <c r="E16" s="96" t="s">
        <v>120</v>
      </c>
      <c r="F16" s="60">
        <v>3</v>
      </c>
    </row>
    <row r="17" spans="1:6" ht="32" thickBot="1" x14ac:dyDescent="0.4">
      <c r="A17" s="67" t="s">
        <v>121</v>
      </c>
      <c r="B17" s="68">
        <v>3</v>
      </c>
      <c r="C17" s="102" t="s">
        <v>122</v>
      </c>
      <c r="D17" s="103">
        <v>3</v>
      </c>
      <c r="E17" s="96" t="s">
        <v>123</v>
      </c>
      <c r="F17" s="60">
        <v>3</v>
      </c>
    </row>
    <row r="18" spans="1:6" ht="31" x14ac:dyDescent="0.35">
      <c r="A18" s="28" t="s">
        <v>124</v>
      </c>
      <c r="B18" s="29">
        <v>3</v>
      </c>
      <c r="C18" s="28" t="s">
        <v>124</v>
      </c>
      <c r="D18" s="29">
        <v>3</v>
      </c>
      <c r="E18" s="96" t="s">
        <v>125</v>
      </c>
      <c r="F18" s="60">
        <v>3</v>
      </c>
    </row>
    <row r="19" spans="1:6" ht="31" x14ac:dyDescent="0.35">
      <c r="A19" s="63" t="s">
        <v>126</v>
      </c>
      <c r="B19" s="64">
        <v>3</v>
      </c>
      <c r="C19" s="63" t="s">
        <v>126</v>
      </c>
      <c r="D19" s="64">
        <v>3</v>
      </c>
      <c r="E19" s="96" t="s">
        <v>127</v>
      </c>
      <c r="F19" s="60">
        <v>9</v>
      </c>
    </row>
    <row r="20" spans="1:6" ht="31" x14ac:dyDescent="0.35">
      <c r="A20" s="63" t="s">
        <v>128</v>
      </c>
      <c r="B20" s="64">
        <v>3</v>
      </c>
      <c r="C20" s="63" t="s">
        <v>128</v>
      </c>
      <c r="D20" s="64">
        <v>3</v>
      </c>
      <c r="E20" s="96"/>
      <c r="F20" s="60"/>
    </row>
    <row r="21" spans="1:6" ht="32" thickBot="1" x14ac:dyDescent="0.4">
      <c r="A21" s="32" t="s">
        <v>129</v>
      </c>
      <c r="B21" s="33">
        <v>3</v>
      </c>
      <c r="C21" s="32" t="s">
        <v>129</v>
      </c>
      <c r="D21" s="33">
        <v>3</v>
      </c>
      <c r="E21" s="101"/>
      <c r="F21" s="35"/>
    </row>
    <row r="22" spans="1:6" ht="31" x14ac:dyDescent="0.35">
      <c r="A22" s="65" t="s">
        <v>131</v>
      </c>
      <c r="B22" s="66">
        <v>3</v>
      </c>
      <c r="C22" s="91" t="s">
        <v>132</v>
      </c>
      <c r="D22" s="104">
        <v>3</v>
      </c>
      <c r="E22" s="52" t="s">
        <v>132</v>
      </c>
      <c r="F22" s="51">
        <v>3</v>
      </c>
    </row>
    <row r="23" spans="1:6" ht="32" thickBot="1" x14ac:dyDescent="0.4">
      <c r="A23" s="53" t="s">
        <v>133</v>
      </c>
      <c r="B23" s="54">
        <v>3</v>
      </c>
      <c r="C23" s="58" t="s">
        <v>134</v>
      </c>
      <c r="D23" s="57">
        <v>3</v>
      </c>
      <c r="E23" s="58" t="s">
        <v>134</v>
      </c>
      <c r="F23" s="57">
        <v>3</v>
      </c>
    </row>
    <row r="24" spans="1:6" ht="32" thickBot="1" x14ac:dyDescent="0.4">
      <c r="A24" s="67"/>
      <c r="B24" s="68"/>
      <c r="C24" s="100"/>
      <c r="D24" s="69"/>
      <c r="E24" s="47" t="s">
        <v>135</v>
      </c>
      <c r="F24" s="48">
        <v>4</v>
      </c>
    </row>
    <row r="25" spans="1:6" ht="32" thickBot="1" x14ac:dyDescent="0.4">
      <c r="A25" s="70" t="s">
        <v>136</v>
      </c>
      <c r="B25" s="71">
        <v>3</v>
      </c>
      <c r="C25" s="72"/>
      <c r="D25" s="73"/>
      <c r="E25" s="74" t="s">
        <v>137</v>
      </c>
      <c r="F25" s="75">
        <v>3</v>
      </c>
    </row>
    <row r="26" spans="1:6" ht="32" thickBot="1" x14ac:dyDescent="0.4">
      <c r="A26" s="65"/>
      <c r="B26" s="66"/>
      <c r="C26" s="93" t="s">
        <v>222</v>
      </c>
      <c r="D26" s="94">
        <v>4</v>
      </c>
      <c r="E26" s="52" t="s">
        <v>138</v>
      </c>
      <c r="F26" s="51">
        <v>3</v>
      </c>
    </row>
    <row r="27" spans="1:6" ht="32" thickBot="1" x14ac:dyDescent="0.4">
      <c r="A27" s="53"/>
      <c r="B27" s="54"/>
      <c r="C27" s="91" t="s">
        <v>221</v>
      </c>
      <c r="D27" s="92">
        <v>5</v>
      </c>
      <c r="E27" s="58" t="s">
        <v>139</v>
      </c>
      <c r="F27" s="57">
        <v>3</v>
      </c>
    </row>
    <row r="28" spans="1:6" ht="32" thickBot="1" x14ac:dyDescent="0.4">
      <c r="A28" s="61"/>
      <c r="B28" s="62"/>
      <c r="C28" s="106"/>
      <c r="D28" s="107"/>
      <c r="E28" s="108" t="s">
        <v>140</v>
      </c>
      <c r="F28" s="109">
        <v>6</v>
      </c>
    </row>
    <row r="29" spans="1:6" ht="31" x14ac:dyDescent="0.35">
      <c r="A29" s="76" t="s">
        <v>141</v>
      </c>
      <c r="B29" s="25">
        <v>11</v>
      </c>
      <c r="C29" s="76" t="s">
        <v>141</v>
      </c>
      <c r="D29" s="25">
        <v>10</v>
      </c>
      <c r="E29" s="76" t="s">
        <v>141</v>
      </c>
      <c r="F29" s="25">
        <v>9</v>
      </c>
    </row>
    <row r="30" spans="1:6" ht="31" x14ac:dyDescent="0.35">
      <c r="A30" s="77" t="s">
        <v>142</v>
      </c>
      <c r="B30" s="78">
        <v>38</v>
      </c>
      <c r="C30" s="77" t="s">
        <v>142</v>
      </c>
      <c r="D30" s="78">
        <v>35</v>
      </c>
      <c r="E30" s="77" t="s">
        <v>143</v>
      </c>
      <c r="F30" s="78">
        <v>41</v>
      </c>
    </row>
    <row r="31" spans="1:6" ht="32" thickBot="1" x14ac:dyDescent="0.4">
      <c r="A31" s="79" t="s">
        <v>144</v>
      </c>
      <c r="B31" s="80">
        <f>SUM(B2:B30)</f>
        <v>120</v>
      </c>
      <c r="C31" s="79" t="s">
        <v>144</v>
      </c>
      <c r="D31" s="80">
        <f>SUM(D2:D30)</f>
        <v>120</v>
      </c>
      <c r="E31" s="79" t="s">
        <v>144</v>
      </c>
      <c r="F31" s="80">
        <f>SUM(F2:F30)</f>
        <v>120</v>
      </c>
    </row>
    <row r="32" spans="1:6" ht="31" x14ac:dyDescent="0.35">
      <c r="B32" s="81"/>
      <c r="D32" s="81"/>
      <c r="E32" t="s">
        <v>145</v>
      </c>
      <c r="F32" s="82"/>
    </row>
    <row r="33" spans="2:6" ht="31" x14ac:dyDescent="0.35">
      <c r="B33" s="81"/>
      <c r="D33" s="81"/>
      <c r="E33" t="s">
        <v>146</v>
      </c>
      <c r="F33" s="82"/>
    </row>
    <row r="34" spans="2:6" s="1" customFormat="1" x14ac:dyDescent="0.2"/>
    <row r="35" spans="2:6" s="1" customFormat="1" x14ac:dyDescent="0.2"/>
    <row r="36" spans="2:6" s="1" customFormat="1" x14ac:dyDescent="0.2"/>
    <row r="37" spans="2:6" s="1" customFormat="1" x14ac:dyDescent="0.2"/>
    <row r="38" spans="2:6" s="1" customFormat="1" x14ac:dyDescent="0.2"/>
    <row r="39" spans="2:6" s="1" customFormat="1" x14ac:dyDescent="0.2"/>
    <row r="40" spans="2:6" s="1" customFormat="1" x14ac:dyDescent="0.2"/>
    <row r="41" spans="2:6" s="1" customFormat="1" x14ac:dyDescent="0.2"/>
    <row r="42" spans="2:6" s="1" customFormat="1" x14ac:dyDescent="0.2"/>
    <row r="43" spans="2:6" s="1" customFormat="1" x14ac:dyDescent="0.2"/>
    <row r="44" spans="2:6" s="1" customFormat="1" x14ac:dyDescent="0.2"/>
    <row r="45" spans="2:6" s="1" customFormat="1" x14ac:dyDescent="0.2"/>
    <row r="46" spans="2:6" s="1" customFormat="1" x14ac:dyDescent="0.2"/>
    <row r="47" spans="2:6" s="1" customFormat="1" x14ac:dyDescent="0.2"/>
    <row r="48" spans="2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C1" workbookViewId="0">
      <selection activeCell="G16" sqref="G16"/>
    </sheetView>
  </sheetViews>
  <sheetFormatPr baseColWidth="10" defaultRowHeight="16" x14ac:dyDescent="0.2"/>
  <cols>
    <col min="1" max="1" width="8.33203125" customWidth="1"/>
    <col min="2" max="2" width="5.5" style="88" bestFit="1" customWidth="1"/>
    <col min="3" max="3" width="9.6640625" bestFit="1" customWidth="1"/>
    <col min="4" max="4" width="58.1640625" bestFit="1" customWidth="1"/>
    <col min="5" max="5" width="76" bestFit="1" customWidth="1"/>
    <col min="6" max="6" width="13.5" bestFit="1" customWidth="1"/>
    <col min="7" max="7" width="15.83203125" bestFit="1" customWidth="1"/>
    <col min="8" max="8" width="12.33203125" bestFit="1" customWidth="1"/>
    <col min="9" max="9" width="15.1640625" bestFit="1" customWidth="1"/>
    <col min="10" max="10" width="16.33203125" bestFit="1" customWidth="1"/>
  </cols>
  <sheetData>
    <row r="1" spans="1:14" x14ac:dyDescent="0.2">
      <c r="A1" t="s">
        <v>3</v>
      </c>
      <c r="B1" s="88" t="s">
        <v>37</v>
      </c>
      <c r="C1" t="s">
        <v>46</v>
      </c>
      <c r="D1" t="s">
        <v>4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94</v>
      </c>
      <c r="L1" t="s">
        <v>96</v>
      </c>
      <c r="M1" t="s">
        <v>188</v>
      </c>
      <c r="N1" t="s">
        <v>189</v>
      </c>
    </row>
    <row r="2" spans="1:14" x14ac:dyDescent="0.2">
      <c r="A2" t="s">
        <v>0</v>
      </c>
      <c r="B2" s="88">
        <v>275</v>
      </c>
      <c r="C2" t="s">
        <v>45</v>
      </c>
      <c r="D2" t="s">
        <v>5</v>
      </c>
      <c r="E2" t="str">
        <f>A2&amp;B2&amp;"- "&amp;D2&amp;" ("&amp;Table1[[#This Row],[Credits]]&amp;" credits)"</f>
        <v>CIS275- Web App I (3 credits)</v>
      </c>
      <c r="F2" t="s">
        <v>73</v>
      </c>
      <c r="G2" t="s">
        <v>75</v>
      </c>
      <c r="H2" t="s">
        <v>73</v>
      </c>
      <c r="I2" t="s">
        <v>75</v>
      </c>
      <c r="J2" t="s">
        <v>74</v>
      </c>
      <c r="K2" t="s">
        <v>75</v>
      </c>
      <c r="L2" t="s">
        <v>72</v>
      </c>
      <c r="M2" t="b">
        <v>0</v>
      </c>
      <c r="N2">
        <v>3</v>
      </c>
    </row>
    <row r="3" spans="1:14" x14ac:dyDescent="0.2">
      <c r="A3" t="s">
        <v>0</v>
      </c>
      <c r="B3" s="88">
        <v>321</v>
      </c>
      <c r="C3" t="str">
        <f t="shared" ref="C3:C34" si="0">A3&amp;B3</f>
        <v>CIS321</v>
      </c>
      <c r="D3" t="s">
        <v>38</v>
      </c>
      <c r="E3" t="str">
        <f>A3&amp;B3&amp;"- "&amp;D3&amp;" ("&amp;Table1[[#This Row],[Credits]]&amp;" credits)"</f>
        <v>CIS321- Information Security Management (3 credits)</v>
      </c>
      <c r="F3" t="s">
        <v>75</v>
      </c>
      <c r="G3" t="s">
        <v>75</v>
      </c>
      <c r="H3" t="s">
        <v>75</v>
      </c>
      <c r="I3" t="s">
        <v>75</v>
      </c>
      <c r="J3" t="s">
        <v>75</v>
      </c>
      <c r="K3" t="s">
        <v>75</v>
      </c>
      <c r="L3" t="s">
        <v>64</v>
      </c>
      <c r="M3" t="b">
        <v>0</v>
      </c>
      <c r="N3">
        <v>3</v>
      </c>
    </row>
    <row r="4" spans="1:14" x14ac:dyDescent="0.2">
      <c r="A4" t="s">
        <v>0</v>
      </c>
      <c r="B4" s="88">
        <v>332</v>
      </c>
      <c r="C4" t="str">
        <f t="shared" si="0"/>
        <v>CIS332</v>
      </c>
      <c r="D4" t="s">
        <v>26</v>
      </c>
      <c r="E4" t="str">
        <f>A4&amp;B4&amp;"- "&amp;D4&amp;" ("&amp;Table1[[#This Row],[Credits]]&amp;" credits)"</f>
        <v>CIS332- Structured Systems Analysis and Design (3 credits)</v>
      </c>
      <c r="F4" t="s">
        <v>73</v>
      </c>
      <c r="G4" t="s">
        <v>74</v>
      </c>
      <c r="H4" t="s">
        <v>73</v>
      </c>
      <c r="I4" t="s">
        <v>73</v>
      </c>
      <c r="J4" t="s">
        <v>75</v>
      </c>
      <c r="K4" t="s">
        <v>75</v>
      </c>
      <c r="L4" t="s">
        <v>72</v>
      </c>
      <c r="M4" t="b">
        <v>0</v>
      </c>
      <c r="N4">
        <v>3</v>
      </c>
    </row>
    <row r="5" spans="1:14" x14ac:dyDescent="0.2">
      <c r="A5" t="s">
        <v>0</v>
      </c>
      <c r="B5" s="88">
        <v>375</v>
      </c>
      <c r="C5" t="str">
        <f t="shared" si="0"/>
        <v>CIS375</v>
      </c>
      <c r="D5" t="s">
        <v>6</v>
      </c>
      <c r="E5" t="str">
        <f>A5&amp;B5&amp;"- "&amp;D5&amp;" ("&amp;Table1[[#This Row],[Credits]]&amp;" credits)"</f>
        <v>CIS375- Web App II (3 credits)</v>
      </c>
      <c r="F5" t="s">
        <v>75</v>
      </c>
      <c r="G5" t="s">
        <v>73</v>
      </c>
      <c r="H5" t="s">
        <v>75</v>
      </c>
      <c r="I5" t="s">
        <v>73</v>
      </c>
      <c r="J5" t="s">
        <v>75</v>
      </c>
      <c r="K5" t="s">
        <v>75</v>
      </c>
      <c r="L5" t="s">
        <v>45</v>
      </c>
      <c r="M5" t="b">
        <v>0</v>
      </c>
      <c r="N5">
        <v>3</v>
      </c>
    </row>
    <row r="6" spans="1:14" x14ac:dyDescent="0.2">
      <c r="A6" t="s">
        <v>0</v>
      </c>
      <c r="B6" s="88">
        <v>383</v>
      </c>
      <c r="C6" t="str">
        <f t="shared" si="0"/>
        <v>CIS383</v>
      </c>
      <c r="D6" t="s">
        <v>7</v>
      </c>
      <c r="E6" t="str">
        <f>A6&amp;B6&amp;"- "&amp;D6&amp;" ("&amp;Table1[[#This Row],[Credits]]&amp;" credits)"</f>
        <v>CIS383- Networking I (3 credits)</v>
      </c>
      <c r="F6" t="s">
        <v>73</v>
      </c>
      <c r="G6" t="s">
        <v>75</v>
      </c>
      <c r="H6" t="s">
        <v>73</v>
      </c>
      <c r="I6" t="s">
        <v>75</v>
      </c>
      <c r="J6" t="s">
        <v>75</v>
      </c>
      <c r="K6" t="s">
        <v>75</v>
      </c>
      <c r="L6" t="s">
        <v>67</v>
      </c>
      <c r="M6" t="b">
        <v>0</v>
      </c>
      <c r="N6">
        <v>3</v>
      </c>
    </row>
    <row r="7" spans="1:14" x14ac:dyDescent="0.2">
      <c r="A7" t="s">
        <v>0</v>
      </c>
      <c r="B7" s="88">
        <v>385</v>
      </c>
      <c r="C7" t="str">
        <f t="shared" si="0"/>
        <v>CIS385</v>
      </c>
      <c r="D7" t="s">
        <v>8</v>
      </c>
      <c r="E7" t="str">
        <f>A7&amp;B7&amp;"- "&amp;D7&amp;" ("&amp;Table1[[#This Row],[Credits]]&amp;" credits)"</f>
        <v>CIS385- Networking II (3 credits)</v>
      </c>
      <c r="F7" t="s">
        <v>75</v>
      </c>
      <c r="G7" t="s">
        <v>73</v>
      </c>
      <c r="H7" t="s">
        <v>75</v>
      </c>
      <c r="I7" t="s">
        <v>73</v>
      </c>
      <c r="J7" t="s">
        <v>75</v>
      </c>
      <c r="K7" t="s">
        <v>75</v>
      </c>
      <c r="L7" t="s">
        <v>55</v>
      </c>
      <c r="M7" t="b">
        <v>0</v>
      </c>
      <c r="N7">
        <v>3</v>
      </c>
    </row>
    <row r="8" spans="1:14" x14ac:dyDescent="0.2">
      <c r="A8" t="s">
        <v>0</v>
      </c>
      <c r="B8" s="88">
        <v>387</v>
      </c>
      <c r="C8" t="str">
        <f t="shared" si="0"/>
        <v>CIS387</v>
      </c>
      <c r="D8" t="s">
        <v>9</v>
      </c>
      <c r="E8" t="str">
        <f>A8&amp;B8&amp;"- "&amp;D8&amp;" ("&amp;Table1[[#This Row],[Credits]]&amp;" credits)"</f>
        <v>CIS387- Routing and Switching (5 credits)</v>
      </c>
      <c r="F8" t="s">
        <v>73</v>
      </c>
      <c r="G8" t="s">
        <v>75</v>
      </c>
      <c r="H8" t="s">
        <v>75</v>
      </c>
      <c r="I8" t="s">
        <v>75</v>
      </c>
      <c r="J8" t="s">
        <v>74</v>
      </c>
      <c r="K8" t="s">
        <v>75</v>
      </c>
      <c r="L8" t="s">
        <v>56</v>
      </c>
      <c r="M8" t="b">
        <v>0</v>
      </c>
      <c r="N8">
        <v>5</v>
      </c>
    </row>
    <row r="9" spans="1:14" x14ac:dyDescent="0.2">
      <c r="A9" t="s">
        <v>0</v>
      </c>
      <c r="B9" s="88">
        <v>407</v>
      </c>
      <c r="C9" t="str">
        <f t="shared" si="0"/>
        <v>CIS407</v>
      </c>
      <c r="D9" t="s">
        <v>10</v>
      </c>
      <c r="E9" t="str">
        <f>A9&amp;B9&amp;"- "&amp;D9&amp;" ("&amp;Table1[[#This Row],[Credits]]&amp;" credits)"</f>
        <v>CIS407- Advanced Routing and Switching (3 credits)</v>
      </c>
      <c r="F9" t="s">
        <v>75</v>
      </c>
      <c r="G9" t="s">
        <v>73</v>
      </c>
      <c r="H9" t="s">
        <v>75</v>
      </c>
      <c r="I9" t="s">
        <v>73</v>
      </c>
      <c r="J9" t="s">
        <v>75</v>
      </c>
      <c r="K9" t="s">
        <v>75</v>
      </c>
      <c r="L9" t="s">
        <v>57</v>
      </c>
      <c r="M9" t="b">
        <v>0</v>
      </c>
      <c r="N9">
        <v>3</v>
      </c>
    </row>
    <row r="10" spans="1:14" x14ac:dyDescent="0.2">
      <c r="A10" t="s">
        <v>0</v>
      </c>
      <c r="B10" s="88">
        <v>460</v>
      </c>
      <c r="C10" t="str">
        <f t="shared" si="0"/>
        <v>CIS460</v>
      </c>
      <c r="D10" t="s">
        <v>11</v>
      </c>
      <c r="E10" t="str">
        <f>A10&amp;B10&amp;"- "&amp;D10&amp;" ("&amp;Table1[[#This Row],[Credits]]&amp;" credits)"</f>
        <v>CIS460- Windows Administration (3 credits)</v>
      </c>
      <c r="F10" t="s">
        <v>73</v>
      </c>
      <c r="G10" t="s">
        <v>75</v>
      </c>
      <c r="H10" t="s">
        <v>73</v>
      </c>
      <c r="I10" t="s">
        <v>75</v>
      </c>
      <c r="J10" t="s">
        <v>75</v>
      </c>
      <c r="K10" t="s">
        <v>75</v>
      </c>
      <c r="L10" t="s">
        <v>66</v>
      </c>
      <c r="M10" t="b">
        <v>0</v>
      </c>
      <c r="N10">
        <v>3</v>
      </c>
    </row>
    <row r="11" spans="1:14" x14ac:dyDescent="0.2">
      <c r="A11" t="s">
        <v>0</v>
      </c>
      <c r="B11" s="88">
        <v>462</v>
      </c>
      <c r="C11" t="str">
        <f t="shared" si="0"/>
        <v>CIS462</v>
      </c>
      <c r="D11" t="s">
        <v>12</v>
      </c>
      <c r="E11" t="str">
        <f>A11&amp;B11&amp;"- "&amp;D11&amp;" ("&amp;Table1[[#This Row],[Credits]]&amp;" credits)"</f>
        <v>CIS462- Linux Administration (3 credits)</v>
      </c>
      <c r="F11" t="s">
        <v>75</v>
      </c>
      <c r="G11" t="s">
        <v>73</v>
      </c>
      <c r="H11" t="s">
        <v>75</v>
      </c>
      <c r="I11" t="s">
        <v>75</v>
      </c>
      <c r="J11" t="s">
        <v>74</v>
      </c>
      <c r="K11" t="s">
        <v>75</v>
      </c>
      <c r="L11" t="s">
        <v>66</v>
      </c>
      <c r="M11" t="b">
        <v>0</v>
      </c>
      <c r="N11">
        <v>3</v>
      </c>
    </row>
    <row r="12" spans="1:14" x14ac:dyDescent="0.2">
      <c r="A12" t="s">
        <v>0</v>
      </c>
      <c r="B12" s="88">
        <v>466</v>
      </c>
      <c r="C12" t="str">
        <f t="shared" si="0"/>
        <v>CIS466</v>
      </c>
      <c r="D12" t="s">
        <v>194</v>
      </c>
      <c r="E12" t="str">
        <f>A12&amp;B12&amp;"- "&amp;D12&amp;" ("&amp;Table1[[#This Row],[Credits]]&amp;" credits)"</f>
        <v>CIS466- Survey of Enterprise Systems (3 credits)</v>
      </c>
      <c r="F12" t="s">
        <v>75</v>
      </c>
      <c r="G12" t="s">
        <v>73</v>
      </c>
      <c r="H12" t="s">
        <v>75</v>
      </c>
      <c r="I12" t="s">
        <v>73</v>
      </c>
      <c r="J12" t="s">
        <v>75</v>
      </c>
      <c r="K12" t="s">
        <v>75</v>
      </c>
      <c r="L12" t="s">
        <v>56</v>
      </c>
      <c r="M12" t="b">
        <v>0</v>
      </c>
      <c r="N12">
        <v>3</v>
      </c>
    </row>
    <row r="13" spans="1:14" x14ac:dyDescent="0.2">
      <c r="A13" t="s">
        <v>0</v>
      </c>
      <c r="B13" s="88">
        <v>468</v>
      </c>
      <c r="C13" t="str">
        <f t="shared" si="0"/>
        <v>CIS468</v>
      </c>
      <c r="D13" t="s">
        <v>13</v>
      </c>
      <c r="E13" t="str">
        <f>A13&amp;B13&amp;"- "&amp;D13&amp;" ("&amp;Table1[[#This Row],[Credits]]&amp;" credits)"</f>
        <v>CIS468- Scripting for Network Admins (3 credits)</v>
      </c>
      <c r="F13" t="s">
        <v>75</v>
      </c>
      <c r="G13" t="s">
        <v>73</v>
      </c>
      <c r="H13" t="s">
        <v>75</v>
      </c>
      <c r="I13" t="s">
        <v>73</v>
      </c>
      <c r="J13" t="s">
        <v>75</v>
      </c>
      <c r="K13" t="s">
        <v>75</v>
      </c>
      <c r="L13" t="s">
        <v>55</v>
      </c>
      <c r="M13" t="b">
        <v>0</v>
      </c>
      <c r="N13">
        <v>3</v>
      </c>
    </row>
    <row r="14" spans="1:14" x14ac:dyDescent="0.2">
      <c r="A14" t="s">
        <v>0</v>
      </c>
      <c r="B14" s="88">
        <v>484</v>
      </c>
      <c r="C14" t="str">
        <f t="shared" si="0"/>
        <v>CIS484</v>
      </c>
      <c r="D14" t="s">
        <v>14</v>
      </c>
      <c r="E14" t="str">
        <f>A14&amp;B14&amp;"- "&amp;D14&amp;" ("&amp;Table1[[#This Row],[Credits]]&amp;" credits)"</f>
        <v>CIS484- Database Management Systems (3 credits)</v>
      </c>
      <c r="F14" t="s">
        <v>74</v>
      </c>
      <c r="G14" t="s">
        <v>74</v>
      </c>
      <c r="H14" t="s">
        <v>74</v>
      </c>
      <c r="I14" t="s">
        <v>73</v>
      </c>
      <c r="J14" t="s">
        <v>75</v>
      </c>
      <c r="K14" t="s">
        <v>75</v>
      </c>
      <c r="L14" t="s">
        <v>72</v>
      </c>
      <c r="M14" t="b">
        <v>0</v>
      </c>
      <c r="N14">
        <v>3</v>
      </c>
    </row>
    <row r="15" spans="1:14" x14ac:dyDescent="0.2">
      <c r="A15" t="s">
        <v>0</v>
      </c>
      <c r="B15" s="88">
        <v>487</v>
      </c>
      <c r="C15" t="str">
        <f t="shared" si="0"/>
        <v>CIS487</v>
      </c>
      <c r="D15" t="s">
        <v>27</v>
      </c>
      <c r="E15" t="str">
        <f>A15&amp;B15&amp;"- "&amp;D15&amp;" ("&amp;Table1[[#This Row],[Credits]]&amp;" credits)"</f>
        <v>CIS487- Database Programming (3 credits)</v>
      </c>
      <c r="F15" t="s">
        <v>75</v>
      </c>
      <c r="G15" t="s">
        <v>73</v>
      </c>
      <c r="H15" t="s">
        <v>75</v>
      </c>
      <c r="I15" t="s">
        <v>73</v>
      </c>
      <c r="J15" t="s">
        <v>75</v>
      </c>
      <c r="K15" t="s">
        <v>75</v>
      </c>
      <c r="L15" t="s">
        <v>63</v>
      </c>
      <c r="M15" t="b">
        <v>0</v>
      </c>
      <c r="N15">
        <v>3</v>
      </c>
    </row>
    <row r="16" spans="1:14" x14ac:dyDescent="0.2">
      <c r="A16" t="s">
        <v>1</v>
      </c>
      <c r="B16" s="88">
        <v>105</v>
      </c>
      <c r="C16" t="str">
        <f t="shared" si="0"/>
        <v>CSC105</v>
      </c>
      <c r="D16" t="s">
        <v>173</v>
      </c>
      <c r="E16" t="str">
        <f>A16&amp;B16&amp;"- "&amp;D16&amp;" ("&amp;Table1[[#This Row],[Credits]]&amp;" credits)"</f>
        <v>CSC105- Introduction to Computers (3 credits)</v>
      </c>
      <c r="F16" t="s">
        <v>73</v>
      </c>
      <c r="G16" t="s">
        <v>74</v>
      </c>
      <c r="H16" t="s">
        <v>73</v>
      </c>
      <c r="I16" t="s">
        <v>74</v>
      </c>
      <c r="J16" t="s">
        <v>74</v>
      </c>
      <c r="K16" t="s">
        <v>75</v>
      </c>
      <c r="M16" t="b">
        <v>1</v>
      </c>
      <c r="N16">
        <v>3</v>
      </c>
    </row>
    <row r="17" spans="1:14" x14ac:dyDescent="0.2">
      <c r="A17" t="s">
        <v>1</v>
      </c>
      <c r="B17" s="88">
        <v>150</v>
      </c>
      <c r="C17" t="str">
        <f t="shared" si="0"/>
        <v>CSC150</v>
      </c>
      <c r="D17" t="s">
        <v>17</v>
      </c>
      <c r="E17" t="str">
        <f>A17&amp;B17&amp;"- "&amp;D17&amp;" ("&amp;Table1[[#This Row],[Credits]]&amp;" credits)"</f>
        <v>CSC150- Computer Science I (3 credits)</v>
      </c>
      <c r="F17" t="s">
        <v>73</v>
      </c>
      <c r="G17" t="s">
        <v>74</v>
      </c>
      <c r="H17" t="s">
        <v>73</v>
      </c>
      <c r="I17" t="s">
        <v>74</v>
      </c>
      <c r="J17" t="s">
        <v>74</v>
      </c>
      <c r="K17" t="s">
        <v>75</v>
      </c>
      <c r="M17" t="b">
        <v>1</v>
      </c>
      <c r="N17">
        <v>3</v>
      </c>
    </row>
    <row r="18" spans="1:14" x14ac:dyDescent="0.2">
      <c r="A18" t="s">
        <v>1</v>
      </c>
      <c r="B18" s="88">
        <v>245</v>
      </c>
      <c r="C18" t="str">
        <f t="shared" si="0"/>
        <v>CSC245</v>
      </c>
      <c r="D18" t="s">
        <v>15</v>
      </c>
      <c r="E18" t="str">
        <f>A18&amp;B18&amp;"- "&amp;D18&amp;" ("&amp;Table1[[#This Row],[Credits]]&amp;" credits)"</f>
        <v>CSC245- Information Security Fundamentals (3 credits)</v>
      </c>
      <c r="F18" t="s">
        <v>74</v>
      </c>
      <c r="G18" t="s">
        <v>73</v>
      </c>
      <c r="H18" t="s">
        <v>73</v>
      </c>
      <c r="I18" t="s">
        <v>73</v>
      </c>
      <c r="J18" t="s">
        <v>74</v>
      </c>
      <c r="K18" t="s">
        <v>75</v>
      </c>
      <c r="M18" t="b">
        <v>1</v>
      </c>
      <c r="N18">
        <v>3</v>
      </c>
    </row>
    <row r="19" spans="1:14" x14ac:dyDescent="0.2">
      <c r="A19" t="s">
        <v>1</v>
      </c>
      <c r="B19" s="88">
        <v>250</v>
      </c>
      <c r="C19" t="str">
        <f t="shared" si="0"/>
        <v>CSC250</v>
      </c>
      <c r="D19" t="s">
        <v>16</v>
      </c>
      <c r="E19" t="str">
        <f>A19&amp;B19&amp;"- "&amp;D19&amp;" ("&amp;Table1[[#This Row],[Credits]]&amp;" credits)"</f>
        <v>CSC250- Computer Science II (3 credits)</v>
      </c>
      <c r="F19" t="s">
        <v>74</v>
      </c>
      <c r="G19" t="s">
        <v>73</v>
      </c>
      <c r="H19" t="s">
        <v>74</v>
      </c>
      <c r="I19" t="s">
        <v>73</v>
      </c>
      <c r="J19" t="s">
        <v>74</v>
      </c>
      <c r="K19" t="s">
        <v>75</v>
      </c>
      <c r="L19" t="s">
        <v>72</v>
      </c>
      <c r="M19" t="b">
        <v>1</v>
      </c>
      <c r="N19">
        <v>3</v>
      </c>
    </row>
    <row r="20" spans="1:14" x14ac:dyDescent="0.2">
      <c r="A20" t="s">
        <v>1</v>
      </c>
      <c r="B20" s="88">
        <v>260</v>
      </c>
      <c r="C20" t="str">
        <f t="shared" si="0"/>
        <v>CSC260</v>
      </c>
      <c r="D20" t="s">
        <v>95</v>
      </c>
      <c r="E20" t="str">
        <f>A20&amp;B20&amp;"- "&amp;D20&amp;" ("&amp;Table1[[#This Row],[Credits]]&amp;" credits)"</f>
        <v>CSC260- Object Oriented Design (3 credits)</v>
      </c>
      <c r="F20" t="s">
        <v>74</v>
      </c>
      <c r="G20" t="s">
        <v>73</v>
      </c>
      <c r="H20" t="s">
        <v>74</v>
      </c>
      <c r="I20" t="s">
        <v>73</v>
      </c>
      <c r="J20" t="s">
        <v>74</v>
      </c>
      <c r="K20" t="s">
        <v>75</v>
      </c>
      <c r="L20" t="s">
        <v>65</v>
      </c>
      <c r="M20" t="b">
        <v>0</v>
      </c>
      <c r="N20">
        <v>3</v>
      </c>
    </row>
    <row r="21" spans="1:14" x14ac:dyDescent="0.2">
      <c r="A21" t="s">
        <v>1</v>
      </c>
      <c r="B21" s="88">
        <v>300</v>
      </c>
      <c r="C21" t="str">
        <f t="shared" si="0"/>
        <v>CSC300</v>
      </c>
      <c r="D21" t="s">
        <v>28</v>
      </c>
      <c r="E21" t="str">
        <f>A21&amp;B21&amp;"- "&amp;D21&amp;" ("&amp;Table1[[#This Row],[Credits]]&amp;" credits)"</f>
        <v>CSC300- Data Structures (3 credits)</v>
      </c>
      <c r="F21" t="s">
        <v>73</v>
      </c>
      <c r="G21" t="s">
        <v>74</v>
      </c>
      <c r="H21" t="s">
        <v>73</v>
      </c>
      <c r="I21" t="s">
        <v>74</v>
      </c>
      <c r="J21" t="s">
        <v>75</v>
      </c>
      <c r="K21" t="s">
        <v>75</v>
      </c>
      <c r="L21" t="s">
        <v>65</v>
      </c>
      <c r="M21" t="b">
        <v>0</v>
      </c>
      <c r="N21">
        <v>3</v>
      </c>
    </row>
    <row r="22" spans="1:14" x14ac:dyDescent="0.2">
      <c r="A22" t="s">
        <v>1</v>
      </c>
      <c r="B22" s="88">
        <v>314</v>
      </c>
      <c r="C22" t="str">
        <f t="shared" si="0"/>
        <v>CSC314</v>
      </c>
      <c r="D22" t="s">
        <v>29</v>
      </c>
      <c r="E22" t="str">
        <f>A22&amp;B22&amp;"- "&amp;D22&amp;" ("&amp;Table1[[#This Row],[Credits]]&amp;" credits)"</f>
        <v>CSC314- Assembly (3 credits)</v>
      </c>
      <c r="F22" t="s">
        <v>74</v>
      </c>
      <c r="G22" t="s">
        <v>73</v>
      </c>
      <c r="H22" t="s">
        <v>74</v>
      </c>
      <c r="I22" t="s">
        <v>73</v>
      </c>
      <c r="J22" t="s">
        <v>75</v>
      </c>
      <c r="K22" t="s">
        <v>75</v>
      </c>
      <c r="L22" t="s">
        <v>65</v>
      </c>
      <c r="M22" t="b">
        <v>0</v>
      </c>
      <c r="N22">
        <v>3</v>
      </c>
    </row>
    <row r="23" spans="1:14" x14ac:dyDescent="0.2">
      <c r="A23" t="s">
        <v>1</v>
      </c>
      <c r="B23" s="88">
        <v>328</v>
      </c>
      <c r="C23" t="str">
        <f t="shared" si="0"/>
        <v>CSC328</v>
      </c>
      <c r="D23" t="s">
        <v>18</v>
      </c>
      <c r="E23" t="str">
        <f>A23&amp;B23&amp;"- "&amp;D23&amp;" ("&amp;Table1[[#This Row],[Credits]]&amp;" credits)"</f>
        <v>CSC328- Operating Environments (3 credits)</v>
      </c>
      <c r="F23" t="s">
        <v>74</v>
      </c>
      <c r="G23" t="s">
        <v>74</v>
      </c>
      <c r="H23" t="s">
        <v>74</v>
      </c>
      <c r="I23" t="s">
        <v>74</v>
      </c>
      <c r="J23" t="s">
        <v>75</v>
      </c>
      <c r="K23" t="s">
        <v>75</v>
      </c>
      <c r="M23" t="b">
        <v>0</v>
      </c>
      <c r="N23">
        <v>3</v>
      </c>
    </row>
    <row r="24" spans="1:14" x14ac:dyDescent="0.2">
      <c r="A24" t="s">
        <v>1</v>
      </c>
      <c r="B24" s="88">
        <v>363</v>
      </c>
      <c r="C24" t="str">
        <f t="shared" si="0"/>
        <v>CSC363</v>
      </c>
      <c r="D24" t="s">
        <v>19</v>
      </c>
      <c r="E24" t="str">
        <f>A24&amp;B24&amp;"- "&amp;D24&amp;" ("&amp;Table1[[#This Row],[Credits]]&amp;" credits)"</f>
        <v>CSC363- Computer Hardware, Virtualization, and Data Communication (3 credits)</v>
      </c>
      <c r="F24" t="s">
        <v>74</v>
      </c>
      <c r="G24" t="s">
        <v>73</v>
      </c>
      <c r="H24" t="s">
        <v>75</v>
      </c>
      <c r="I24" t="s">
        <v>75</v>
      </c>
      <c r="J24" t="s">
        <v>73</v>
      </c>
      <c r="K24" t="s">
        <v>75</v>
      </c>
      <c r="M24" t="b">
        <v>0</v>
      </c>
      <c r="N24">
        <v>3</v>
      </c>
    </row>
    <row r="25" spans="1:14" x14ac:dyDescent="0.2">
      <c r="A25" t="s">
        <v>1</v>
      </c>
      <c r="B25" s="88">
        <v>388</v>
      </c>
      <c r="C25" t="str">
        <f t="shared" si="0"/>
        <v>CSC388</v>
      </c>
      <c r="D25" t="s">
        <v>20</v>
      </c>
      <c r="E25" t="str">
        <f>A25&amp;B25&amp;"- "&amp;D25&amp;" ("&amp;Table1[[#This Row],[Credits]]&amp;" credits)"</f>
        <v>CSC388- Computer Forensics (3 credits)</v>
      </c>
      <c r="F25" t="s">
        <v>74</v>
      </c>
      <c r="G25" t="s">
        <v>74</v>
      </c>
      <c r="H25" t="s">
        <v>74</v>
      </c>
      <c r="I25" t="s">
        <v>75</v>
      </c>
      <c r="J25" t="s">
        <v>75</v>
      </c>
      <c r="K25" t="s">
        <v>75</v>
      </c>
      <c r="L25" t="s">
        <v>67</v>
      </c>
      <c r="M25" t="b">
        <v>0</v>
      </c>
      <c r="N25">
        <v>3</v>
      </c>
    </row>
    <row r="26" spans="1:14" x14ac:dyDescent="0.2">
      <c r="A26" t="s">
        <v>1</v>
      </c>
      <c r="B26" s="88">
        <v>410</v>
      </c>
      <c r="C26" t="str">
        <f t="shared" si="0"/>
        <v>CSC410</v>
      </c>
      <c r="D26" t="s">
        <v>149</v>
      </c>
      <c r="E26" t="str">
        <f>A26&amp;B26&amp;"- "&amp;D26&amp;" ("&amp;Table1[[#This Row],[Credits]]&amp;" credits)"</f>
        <v>CSC410- Parallel Computing (3 credits)</v>
      </c>
      <c r="F26" t="s">
        <v>73</v>
      </c>
      <c r="G26" t="s">
        <v>75</v>
      </c>
      <c r="H26" t="s">
        <v>73</v>
      </c>
      <c r="I26" t="s">
        <v>75</v>
      </c>
      <c r="J26" t="s">
        <v>75</v>
      </c>
      <c r="K26" t="s">
        <v>75</v>
      </c>
      <c r="L26" t="s">
        <v>78</v>
      </c>
      <c r="M26" t="b">
        <v>0</v>
      </c>
      <c r="N26">
        <v>3</v>
      </c>
    </row>
    <row r="27" spans="1:14" x14ac:dyDescent="0.2">
      <c r="A27" t="s">
        <v>1</v>
      </c>
      <c r="B27" s="88">
        <v>420</v>
      </c>
      <c r="C27" t="str">
        <f t="shared" si="0"/>
        <v>CSC420</v>
      </c>
      <c r="D27" t="s">
        <v>30</v>
      </c>
      <c r="E27" t="str">
        <f>A27&amp;B27&amp;"- "&amp;D27&amp;" ("&amp;Table1[[#This Row],[Credits]]&amp;" credits)"</f>
        <v>CSC420- Cellular and Mobile Communications (3 credits)</v>
      </c>
      <c r="F27" t="s">
        <v>73</v>
      </c>
      <c r="G27" t="s">
        <v>75</v>
      </c>
      <c r="H27" t="s">
        <v>73</v>
      </c>
      <c r="I27" t="s">
        <v>75</v>
      </c>
      <c r="J27" t="s">
        <v>75</v>
      </c>
      <c r="K27" t="s">
        <v>75</v>
      </c>
      <c r="L27" t="s">
        <v>56</v>
      </c>
      <c r="M27" t="b">
        <v>0</v>
      </c>
      <c r="N27">
        <v>3</v>
      </c>
    </row>
    <row r="28" spans="1:14" x14ac:dyDescent="0.2">
      <c r="A28" t="s">
        <v>1</v>
      </c>
      <c r="B28" s="88">
        <v>432</v>
      </c>
      <c r="C28" t="str">
        <f t="shared" si="0"/>
        <v>CSC432</v>
      </c>
      <c r="D28" t="s">
        <v>31</v>
      </c>
      <c r="E28" t="str">
        <f>A28&amp;B28&amp;"- "&amp;D28&amp;" ("&amp;Table1[[#This Row],[Credits]]&amp;" credits)"</f>
        <v>CSC432- Malware Analysis (3 credits)</v>
      </c>
      <c r="F28" t="s">
        <v>75</v>
      </c>
      <c r="G28" t="s">
        <v>73</v>
      </c>
      <c r="H28" t="s">
        <v>75</v>
      </c>
      <c r="I28" t="s">
        <v>73</v>
      </c>
      <c r="J28" t="s">
        <v>75</v>
      </c>
      <c r="K28" t="s">
        <v>75</v>
      </c>
      <c r="L28" t="s">
        <v>81</v>
      </c>
      <c r="M28" t="b">
        <v>0</v>
      </c>
      <c r="N28">
        <v>3</v>
      </c>
    </row>
    <row r="29" spans="1:14" x14ac:dyDescent="0.2">
      <c r="A29" t="s">
        <v>1</v>
      </c>
      <c r="B29" s="88">
        <v>434</v>
      </c>
      <c r="C29" t="str">
        <f t="shared" si="0"/>
        <v>CSC434</v>
      </c>
      <c r="D29" t="s">
        <v>21</v>
      </c>
      <c r="E29" t="str">
        <f>A29&amp;B29&amp;"- "&amp;D29&amp;" ("&amp;Table1[[#This Row],[Credits]]&amp;" credits)"</f>
        <v>CSC434- Web Software Security (3 credits)</v>
      </c>
      <c r="F29" t="s">
        <v>73</v>
      </c>
      <c r="G29" t="s">
        <v>75</v>
      </c>
      <c r="H29" t="s">
        <v>73</v>
      </c>
      <c r="I29" t="s">
        <v>75</v>
      </c>
      <c r="J29" t="s">
        <v>74</v>
      </c>
      <c r="K29" t="s">
        <v>75</v>
      </c>
      <c r="L29" t="s">
        <v>56</v>
      </c>
      <c r="M29" t="b">
        <v>0</v>
      </c>
      <c r="N29">
        <v>3</v>
      </c>
    </row>
    <row r="30" spans="1:14" x14ac:dyDescent="0.2">
      <c r="A30" t="s">
        <v>1</v>
      </c>
      <c r="B30" s="88">
        <v>436</v>
      </c>
      <c r="C30" t="str">
        <f t="shared" si="0"/>
        <v>CSC436</v>
      </c>
      <c r="D30" t="s">
        <v>22</v>
      </c>
      <c r="E30" t="str">
        <f>A30&amp;B30&amp;"- "&amp;D30&amp;" ("&amp;Table1[[#This Row],[Credits]]&amp;" credits)"</f>
        <v>CSC436- Offensive Network Security (3 credits)</v>
      </c>
      <c r="F30" t="s">
        <v>73</v>
      </c>
      <c r="G30" t="s">
        <v>75</v>
      </c>
      <c r="H30" t="s">
        <v>73</v>
      </c>
      <c r="I30" t="s">
        <v>75</v>
      </c>
      <c r="J30" t="s">
        <v>75</v>
      </c>
      <c r="K30" t="s">
        <v>75</v>
      </c>
      <c r="L30" t="s">
        <v>56</v>
      </c>
      <c r="M30" t="b">
        <v>0</v>
      </c>
      <c r="N30">
        <v>3</v>
      </c>
    </row>
    <row r="31" spans="1:14" x14ac:dyDescent="0.2">
      <c r="A31" t="s">
        <v>1</v>
      </c>
      <c r="B31" s="88">
        <v>438</v>
      </c>
      <c r="C31" t="str">
        <f t="shared" si="0"/>
        <v>CSC438</v>
      </c>
      <c r="D31" t="s">
        <v>23</v>
      </c>
      <c r="E31" t="str">
        <f>A31&amp;B31&amp;"- "&amp;D31&amp;" ("&amp;Table1[[#This Row],[Credits]]&amp;" credits)"</f>
        <v>CSC438- Defensive Network Security (3 credits)</v>
      </c>
      <c r="F31" t="s">
        <v>75</v>
      </c>
      <c r="G31" t="s">
        <v>73</v>
      </c>
      <c r="H31" t="s">
        <v>75</v>
      </c>
      <c r="I31" t="s">
        <v>73</v>
      </c>
      <c r="J31" t="s">
        <v>75</v>
      </c>
      <c r="K31" t="s">
        <v>75</v>
      </c>
      <c r="L31" t="s">
        <v>56</v>
      </c>
      <c r="M31" t="b">
        <v>0</v>
      </c>
      <c r="N31">
        <v>3</v>
      </c>
    </row>
    <row r="32" spans="1:14" x14ac:dyDescent="0.2">
      <c r="A32" t="s">
        <v>1</v>
      </c>
      <c r="B32" s="88">
        <v>444</v>
      </c>
      <c r="C32" t="str">
        <f t="shared" si="0"/>
        <v>CSC444</v>
      </c>
      <c r="D32" t="s">
        <v>32</v>
      </c>
      <c r="E32" t="str">
        <f>A32&amp;B32&amp;"- "&amp;D32&amp;" ("&amp;Table1[[#This Row],[Credits]]&amp;" credits)"</f>
        <v>CSC444- Reverse Engineering (3 credits)</v>
      </c>
      <c r="F32" t="s">
        <v>73</v>
      </c>
      <c r="G32" t="s">
        <v>75</v>
      </c>
      <c r="H32" t="s">
        <v>73</v>
      </c>
      <c r="I32" t="s">
        <v>75</v>
      </c>
      <c r="J32" t="s">
        <v>75</v>
      </c>
      <c r="K32" t="s">
        <v>75</v>
      </c>
      <c r="L32" t="s">
        <v>79</v>
      </c>
      <c r="M32" t="b">
        <v>0</v>
      </c>
      <c r="N32">
        <v>3</v>
      </c>
    </row>
    <row r="33" spans="1:14" x14ac:dyDescent="0.2">
      <c r="A33" t="s">
        <v>1</v>
      </c>
      <c r="B33" s="88">
        <v>456</v>
      </c>
      <c r="C33" t="str">
        <f t="shared" si="0"/>
        <v>CSC456</v>
      </c>
      <c r="D33" t="s">
        <v>33</v>
      </c>
      <c r="E33" t="str">
        <f>A33&amp;B33&amp;"- "&amp;D33&amp;" ("&amp;Table1[[#This Row],[Credits]]&amp;" credits)"</f>
        <v>CSC456- Operating Systems (3 credits)</v>
      </c>
      <c r="F33" t="s">
        <v>75</v>
      </c>
      <c r="G33" t="s">
        <v>73</v>
      </c>
      <c r="H33" t="s">
        <v>75</v>
      </c>
      <c r="I33" t="s">
        <v>73</v>
      </c>
      <c r="J33" t="s">
        <v>74</v>
      </c>
      <c r="K33" t="s">
        <v>75</v>
      </c>
      <c r="L33" t="s">
        <v>78</v>
      </c>
      <c r="M33" t="b">
        <v>0</v>
      </c>
      <c r="N33">
        <v>3</v>
      </c>
    </row>
    <row r="34" spans="1:14" x14ac:dyDescent="0.2">
      <c r="A34" t="s">
        <v>1</v>
      </c>
      <c r="B34" s="88">
        <v>461</v>
      </c>
      <c r="C34" t="str">
        <f t="shared" si="0"/>
        <v>CSC461</v>
      </c>
      <c r="D34" t="s">
        <v>150</v>
      </c>
      <c r="E34" t="str">
        <f>A34&amp;B34&amp;"- "&amp;D34&amp;" ("&amp;Table1[[#This Row],[Credits]]&amp;" credits)"</f>
        <v>CSC461- Programming Languages (3 credits)</v>
      </c>
      <c r="F34" t="s">
        <v>73</v>
      </c>
      <c r="G34" t="s">
        <v>75</v>
      </c>
      <c r="H34" t="s">
        <v>73</v>
      </c>
      <c r="I34" t="s">
        <v>75</v>
      </c>
      <c r="J34" t="s">
        <v>75</v>
      </c>
      <c r="K34" t="s">
        <v>75</v>
      </c>
      <c r="L34" t="s">
        <v>78</v>
      </c>
      <c r="M34" t="b">
        <v>0</v>
      </c>
      <c r="N34">
        <v>3</v>
      </c>
    </row>
    <row r="35" spans="1:14" x14ac:dyDescent="0.2">
      <c r="A35" t="s">
        <v>1</v>
      </c>
      <c r="B35" s="88">
        <v>466</v>
      </c>
      <c r="C35" t="str">
        <f t="shared" ref="C35:C64" si="1">A35&amp;B35</f>
        <v>CSC466</v>
      </c>
      <c r="D35" t="s">
        <v>156</v>
      </c>
      <c r="E35" t="str">
        <f>A35&amp;B35&amp;"- "&amp;D35&amp;" ("&amp;Table1[[#This Row],[Credits]]&amp;" credits)"</f>
        <v>CSC466- Language Processing (3 credits)</v>
      </c>
      <c r="F35" t="s">
        <v>75</v>
      </c>
      <c r="G35" t="s">
        <v>73</v>
      </c>
      <c r="H35" t="s">
        <v>75</v>
      </c>
      <c r="I35" t="s">
        <v>73</v>
      </c>
      <c r="J35" t="s">
        <v>75</v>
      </c>
      <c r="K35" t="s">
        <v>75</v>
      </c>
      <c r="L35" t="s">
        <v>78</v>
      </c>
      <c r="M35" t="b">
        <v>0</v>
      </c>
      <c r="N35">
        <v>3</v>
      </c>
    </row>
    <row r="36" spans="1:14" x14ac:dyDescent="0.2">
      <c r="A36" t="s">
        <v>1</v>
      </c>
      <c r="B36" s="88">
        <v>470</v>
      </c>
      <c r="C36" t="str">
        <f t="shared" si="1"/>
        <v>CSC470</v>
      </c>
      <c r="D36" t="s">
        <v>34</v>
      </c>
      <c r="E36" t="str">
        <f>A36&amp;B36&amp;"- "&amp;D36&amp;" ("&amp;Table1[[#This Row],[Credits]]&amp;" credits)"</f>
        <v>CSC470- Software Engineering (3 credits)</v>
      </c>
      <c r="F36" t="s">
        <v>73</v>
      </c>
      <c r="G36" t="s">
        <v>75</v>
      </c>
      <c r="H36" t="s">
        <v>73</v>
      </c>
      <c r="I36" t="s">
        <v>75</v>
      </c>
      <c r="J36" t="s">
        <v>74</v>
      </c>
      <c r="K36" t="s">
        <v>75</v>
      </c>
      <c r="L36" t="s">
        <v>78</v>
      </c>
      <c r="M36" t="b">
        <v>0</v>
      </c>
      <c r="N36">
        <v>3</v>
      </c>
    </row>
    <row r="37" spans="1:14" x14ac:dyDescent="0.2">
      <c r="A37" t="s">
        <v>1</v>
      </c>
      <c r="B37" s="88">
        <v>482</v>
      </c>
      <c r="C37" t="str">
        <f t="shared" si="1"/>
        <v>CSC482</v>
      </c>
      <c r="D37" t="s">
        <v>151</v>
      </c>
      <c r="E37" t="str">
        <f>A37&amp;B37&amp;"- "&amp;D37&amp;" ("&amp;Table1[[#This Row],[Credits]]&amp;" credits)"</f>
        <v>CSC482- Algorithms and Optimization (3 credits)</v>
      </c>
      <c r="F37" t="s">
        <v>73</v>
      </c>
      <c r="G37" t="s">
        <v>75</v>
      </c>
      <c r="H37" t="s">
        <v>73</v>
      </c>
      <c r="I37" t="s">
        <v>75</v>
      </c>
      <c r="J37" t="s">
        <v>75</v>
      </c>
      <c r="K37" t="s">
        <v>75</v>
      </c>
      <c r="L37" t="s">
        <v>78</v>
      </c>
      <c r="M37" t="b">
        <v>0</v>
      </c>
      <c r="N37">
        <v>3</v>
      </c>
    </row>
    <row r="38" spans="1:14" x14ac:dyDescent="0.2">
      <c r="A38" t="s">
        <v>1</v>
      </c>
      <c r="B38" s="88">
        <v>494</v>
      </c>
      <c r="C38" t="str">
        <f t="shared" si="1"/>
        <v>CSC494</v>
      </c>
      <c r="D38" t="s">
        <v>24</v>
      </c>
      <c r="E38" t="str">
        <f>A38&amp;B38&amp;"- "&amp;D38&amp;" ("&amp;Table1[[#This Row],[Credits]]&amp;" credits)"</f>
        <v>CSC494- Internship (3 credits)</v>
      </c>
      <c r="F38" t="s">
        <v>74</v>
      </c>
      <c r="G38" t="s">
        <v>74</v>
      </c>
      <c r="H38" t="s">
        <v>74</v>
      </c>
      <c r="I38" t="s">
        <v>74</v>
      </c>
      <c r="J38" t="s">
        <v>73</v>
      </c>
      <c r="K38" t="s">
        <v>75</v>
      </c>
      <c r="M38" t="b">
        <v>0</v>
      </c>
      <c r="N38">
        <v>3</v>
      </c>
    </row>
    <row r="39" spans="1:14" x14ac:dyDescent="0.2">
      <c r="A39" t="s">
        <v>191</v>
      </c>
      <c r="B39" s="89" t="s">
        <v>192</v>
      </c>
      <c r="C39" t="str">
        <f t="shared" si="1"/>
        <v>ELEC000</v>
      </c>
      <c r="D39" t="s">
        <v>223</v>
      </c>
      <c r="E39" t="s">
        <v>216</v>
      </c>
      <c r="F39" t="s">
        <v>73</v>
      </c>
      <c r="G39" t="s">
        <v>73</v>
      </c>
      <c r="H39" t="s">
        <v>73</v>
      </c>
      <c r="I39" t="s">
        <v>73</v>
      </c>
      <c r="J39" t="s">
        <v>73</v>
      </c>
      <c r="K39" t="s">
        <v>75</v>
      </c>
      <c r="M39" t="b">
        <v>0</v>
      </c>
      <c r="N39">
        <v>3</v>
      </c>
    </row>
    <row r="40" spans="1:14" x14ac:dyDescent="0.2">
      <c r="A40" t="s">
        <v>191</v>
      </c>
      <c r="B40" s="89" t="s">
        <v>207</v>
      </c>
      <c r="C40" t="str">
        <f t="shared" si="1"/>
        <v>ELECAsNSec</v>
      </c>
      <c r="D40" t="s">
        <v>219</v>
      </c>
      <c r="E40" t="s">
        <v>217</v>
      </c>
      <c r="F40" t="s">
        <v>73</v>
      </c>
      <c r="G40" t="s">
        <v>73</v>
      </c>
      <c r="H40" t="s">
        <v>73</v>
      </c>
      <c r="I40" t="s">
        <v>73</v>
      </c>
      <c r="J40" t="s">
        <v>73</v>
      </c>
      <c r="K40" t="s">
        <v>75</v>
      </c>
      <c r="M40" t="b">
        <v>0</v>
      </c>
      <c r="N40">
        <v>1</v>
      </c>
    </row>
    <row r="41" spans="1:14" x14ac:dyDescent="0.2">
      <c r="A41" t="s">
        <v>191</v>
      </c>
      <c r="B41" s="88" t="s">
        <v>208</v>
      </c>
      <c r="C41" t="str">
        <f t="shared" si="1"/>
        <v>ELECCS</v>
      </c>
      <c r="D41" t="s">
        <v>209</v>
      </c>
      <c r="E41" t="s">
        <v>209</v>
      </c>
      <c r="F41" t="s">
        <v>73</v>
      </c>
      <c r="G41" t="s">
        <v>73</v>
      </c>
      <c r="H41" t="s">
        <v>73</v>
      </c>
      <c r="I41" t="s">
        <v>73</v>
      </c>
      <c r="J41" t="s">
        <v>73</v>
      </c>
      <c r="K41" t="s">
        <v>75</v>
      </c>
      <c r="M41" t="b">
        <v>0</v>
      </c>
      <c r="N41">
        <v>3</v>
      </c>
    </row>
    <row r="42" spans="1:14" x14ac:dyDescent="0.2">
      <c r="A42" t="s">
        <v>191</v>
      </c>
      <c r="B42" s="89" t="s">
        <v>1</v>
      </c>
      <c r="C42" t="str">
        <f t="shared" si="1"/>
        <v>ELECCSC</v>
      </c>
      <c r="D42" t="s">
        <v>214</v>
      </c>
      <c r="E42" t="s">
        <v>214</v>
      </c>
      <c r="F42" t="s">
        <v>73</v>
      </c>
      <c r="G42" t="s">
        <v>73</v>
      </c>
      <c r="H42" t="s">
        <v>73</v>
      </c>
      <c r="I42" t="s">
        <v>73</v>
      </c>
      <c r="J42" t="s">
        <v>73</v>
      </c>
      <c r="K42" t="s">
        <v>75</v>
      </c>
      <c r="M42" t="b">
        <v>0</v>
      </c>
      <c r="N42">
        <v>9</v>
      </c>
    </row>
    <row r="43" spans="1:14" x14ac:dyDescent="0.2">
      <c r="A43" t="s">
        <v>191</v>
      </c>
      <c r="B43" s="88" t="s">
        <v>211</v>
      </c>
      <c r="C43" t="str">
        <f t="shared" si="1"/>
        <v>ELECCSMATH</v>
      </c>
      <c r="D43" t="s">
        <v>212</v>
      </c>
      <c r="E43" t="s">
        <v>212</v>
      </c>
      <c r="F43" t="s">
        <v>73</v>
      </c>
      <c r="G43" t="s">
        <v>73</v>
      </c>
      <c r="H43" t="s">
        <v>73</v>
      </c>
      <c r="I43" t="s">
        <v>73</v>
      </c>
      <c r="J43" t="s">
        <v>73</v>
      </c>
      <c r="K43" t="s">
        <v>75</v>
      </c>
      <c r="M43" t="b">
        <v>0</v>
      </c>
      <c r="N43">
        <v>3</v>
      </c>
    </row>
    <row r="44" spans="1:14" x14ac:dyDescent="0.2">
      <c r="A44" t="s">
        <v>191</v>
      </c>
      <c r="B44" s="89" t="s">
        <v>202</v>
      </c>
      <c r="C44" t="str">
        <f t="shared" si="1"/>
        <v>ELECCyOp</v>
      </c>
      <c r="D44" t="s">
        <v>220</v>
      </c>
      <c r="E44" t="s">
        <v>220</v>
      </c>
      <c r="F44" t="s">
        <v>73</v>
      </c>
      <c r="G44" t="s">
        <v>73</v>
      </c>
      <c r="H44" t="s">
        <v>73</v>
      </c>
      <c r="I44" t="s">
        <v>73</v>
      </c>
      <c r="J44" t="s">
        <v>73</v>
      </c>
      <c r="K44" t="s">
        <v>75</v>
      </c>
      <c r="M44" t="b">
        <v>0</v>
      </c>
      <c r="N44">
        <v>1</v>
      </c>
    </row>
    <row r="45" spans="1:14" x14ac:dyDescent="0.2">
      <c r="A45" t="s">
        <v>191</v>
      </c>
      <c r="B45" s="89" t="s">
        <v>201</v>
      </c>
      <c r="C45" t="str">
        <f t="shared" si="1"/>
        <v>ELECNsec</v>
      </c>
      <c r="D45" t="s">
        <v>217</v>
      </c>
      <c r="E45" t="s">
        <v>217</v>
      </c>
      <c r="F45" t="s">
        <v>73</v>
      </c>
      <c r="G45" t="s">
        <v>73</v>
      </c>
      <c r="H45" t="s">
        <v>73</v>
      </c>
      <c r="I45" t="s">
        <v>73</v>
      </c>
      <c r="J45" t="s">
        <v>73</v>
      </c>
      <c r="K45" t="s">
        <v>75</v>
      </c>
      <c r="M45" t="b">
        <v>0</v>
      </c>
      <c r="N45">
        <v>2</v>
      </c>
    </row>
    <row r="46" spans="1:14" x14ac:dyDescent="0.2">
      <c r="A46" t="s">
        <v>157</v>
      </c>
      <c r="B46" s="88">
        <v>101</v>
      </c>
      <c r="C46" t="str">
        <f t="shared" si="1"/>
        <v>ENGL101</v>
      </c>
      <c r="D46" t="s">
        <v>164</v>
      </c>
      <c r="E46" t="str">
        <f>A46&amp;B46&amp;"- "&amp;D46&amp;" ("&amp;Table1[[#This Row],[Credits]]&amp;" credits)"</f>
        <v>ENGL101- Composition I (3 credits)</v>
      </c>
      <c r="F46" t="s">
        <v>73</v>
      </c>
      <c r="G46" t="s">
        <v>74</v>
      </c>
      <c r="H46" t="s">
        <v>73</v>
      </c>
      <c r="I46" t="s">
        <v>74</v>
      </c>
      <c r="J46" t="s">
        <v>74</v>
      </c>
      <c r="K46" t="s">
        <v>75</v>
      </c>
      <c r="M46" t="b">
        <v>1</v>
      </c>
      <c r="N46">
        <v>3</v>
      </c>
    </row>
    <row r="47" spans="1:14" x14ac:dyDescent="0.2">
      <c r="A47" t="s">
        <v>157</v>
      </c>
      <c r="B47" s="88">
        <v>201</v>
      </c>
      <c r="C47" t="str">
        <f t="shared" si="1"/>
        <v>ENGL201</v>
      </c>
      <c r="D47" t="s">
        <v>165</v>
      </c>
      <c r="E47" t="str">
        <f>A47&amp;B47&amp;"- "&amp;D47&amp;" ("&amp;Table1[[#This Row],[Credits]]&amp;" credits)"</f>
        <v>ENGL201- Composition II (3 credits)</v>
      </c>
      <c r="F47" t="s">
        <v>73</v>
      </c>
      <c r="G47" t="s">
        <v>73</v>
      </c>
      <c r="H47" t="s">
        <v>74</v>
      </c>
      <c r="I47" t="s">
        <v>74</v>
      </c>
      <c r="J47" t="s">
        <v>74</v>
      </c>
      <c r="K47" t="s">
        <v>75</v>
      </c>
      <c r="L47" t="s">
        <v>166</v>
      </c>
      <c r="M47" t="b">
        <v>1</v>
      </c>
      <c r="N47">
        <v>3</v>
      </c>
    </row>
    <row r="48" spans="1:14" x14ac:dyDescent="0.2">
      <c r="A48" t="s">
        <v>162</v>
      </c>
      <c r="B48" s="88" t="s">
        <v>167</v>
      </c>
      <c r="C48" t="str">
        <f t="shared" si="1"/>
        <v>GEN_AH</v>
      </c>
      <c r="D48" t="s">
        <v>168</v>
      </c>
      <c r="E48" t="str">
        <f>A48&amp;B48&amp;"- "&amp;D48&amp;" ("&amp;Table1[[#This Row],[Credits]]&amp;" credits)"</f>
        <v>GEN_AH- Arts and Humanitites Gen Ed (3 credits)</v>
      </c>
      <c r="F48" t="s">
        <v>73</v>
      </c>
      <c r="G48" t="s">
        <v>73</v>
      </c>
      <c r="H48" t="s">
        <v>73</v>
      </c>
      <c r="I48" t="s">
        <v>73</v>
      </c>
      <c r="J48" t="s">
        <v>73</v>
      </c>
      <c r="K48" t="s">
        <v>75</v>
      </c>
      <c r="M48" t="b">
        <v>0</v>
      </c>
      <c r="N48">
        <v>3</v>
      </c>
    </row>
    <row r="49" spans="1:14" x14ac:dyDescent="0.2">
      <c r="A49" t="s">
        <v>162</v>
      </c>
      <c r="B49" s="88" t="s">
        <v>171</v>
      </c>
      <c r="C49" t="str">
        <f t="shared" si="1"/>
        <v>GEN_NS</v>
      </c>
      <c r="D49" t="s">
        <v>172</v>
      </c>
      <c r="E49" t="str">
        <f>A49&amp;B49&amp;"- "&amp;D49&amp;" ("&amp;Table1[[#This Row],[Credits]]&amp;" credits)"</f>
        <v>GEN_NS- Natural Science Gen Ed (3 credits)</v>
      </c>
      <c r="F49" t="s">
        <v>73</v>
      </c>
      <c r="G49" t="s">
        <v>73</v>
      </c>
      <c r="H49" t="s">
        <v>73</v>
      </c>
      <c r="I49" t="s">
        <v>73</v>
      </c>
      <c r="J49" t="s">
        <v>73</v>
      </c>
      <c r="K49" t="s">
        <v>75</v>
      </c>
      <c r="M49" t="b">
        <v>0</v>
      </c>
      <c r="N49">
        <v>3</v>
      </c>
    </row>
    <row r="50" spans="1:14" x14ac:dyDescent="0.2">
      <c r="A50" t="s">
        <v>162</v>
      </c>
      <c r="B50" s="88" t="s">
        <v>160</v>
      </c>
      <c r="C50" t="str">
        <f t="shared" si="1"/>
        <v>GEN_SS</v>
      </c>
      <c r="D50" t="s">
        <v>159</v>
      </c>
      <c r="E50" t="str">
        <f>A50&amp;B50&amp;"- "&amp;D50&amp;" ("&amp;Table1[[#This Row],[Credits]]&amp;" credits)"</f>
        <v>GEN_SS- Social Science Gen Ed (3 credits)</v>
      </c>
      <c r="F50" t="s">
        <v>73</v>
      </c>
      <c r="G50" t="s">
        <v>73</v>
      </c>
      <c r="H50" t="s">
        <v>73</v>
      </c>
      <c r="I50" t="s">
        <v>73</v>
      </c>
      <c r="J50" t="s">
        <v>73</v>
      </c>
      <c r="K50" t="s">
        <v>75</v>
      </c>
      <c r="M50" t="b">
        <v>1</v>
      </c>
      <c r="N50">
        <v>3</v>
      </c>
    </row>
    <row r="51" spans="1:14" x14ac:dyDescent="0.2">
      <c r="A51" t="s">
        <v>162</v>
      </c>
      <c r="B51" s="88" t="s">
        <v>174</v>
      </c>
      <c r="C51" t="str">
        <f t="shared" si="1"/>
        <v>GEN_WC</v>
      </c>
      <c r="D51" t="s">
        <v>175</v>
      </c>
      <c r="E51" t="str">
        <f>A51&amp;B51&amp;"- "&amp;D51&amp;" ("&amp;Table1[[#This Row],[Credits]]&amp;" credits)"</f>
        <v>GEN_WC- Written Communications Gen Ed (3 credits)</v>
      </c>
      <c r="F51" t="s">
        <v>73</v>
      </c>
      <c r="G51" t="s">
        <v>73</v>
      </c>
      <c r="H51" t="s">
        <v>73</v>
      </c>
      <c r="I51" t="s">
        <v>73</v>
      </c>
      <c r="J51" t="s">
        <v>73</v>
      </c>
      <c r="K51" t="s">
        <v>75</v>
      </c>
      <c r="M51" t="b">
        <v>0</v>
      </c>
      <c r="N51">
        <v>3</v>
      </c>
    </row>
    <row r="52" spans="1:14" x14ac:dyDescent="0.2">
      <c r="A52" t="s">
        <v>2</v>
      </c>
      <c r="B52" s="89" t="s">
        <v>200</v>
      </c>
      <c r="C52" t="str">
        <f t="shared" si="1"/>
        <v>MATH095</v>
      </c>
      <c r="D52" t="s">
        <v>198</v>
      </c>
      <c r="E52" t="str">
        <f>A52&amp;B52&amp;"- "&amp;D52&amp;" ("&amp;Table1[[#This Row],[Credits]]&amp;" credits)"</f>
        <v>MATH095- Pre-College Algebra (ONLY TAKE IF REQUIRED) (0 credits)</v>
      </c>
      <c r="F52" t="s">
        <v>73</v>
      </c>
      <c r="G52" t="s">
        <v>74</v>
      </c>
      <c r="H52" t="s">
        <v>73</v>
      </c>
      <c r="I52" t="s">
        <v>74</v>
      </c>
      <c r="J52" t="s">
        <v>74</v>
      </c>
      <c r="K52" t="s">
        <v>75</v>
      </c>
      <c r="M52" t="b">
        <v>0</v>
      </c>
      <c r="N52">
        <v>0</v>
      </c>
    </row>
    <row r="53" spans="1:14" x14ac:dyDescent="0.2">
      <c r="A53" t="s">
        <v>2</v>
      </c>
      <c r="B53" s="88">
        <v>102</v>
      </c>
      <c r="C53" t="str">
        <f t="shared" si="1"/>
        <v>MATH102</v>
      </c>
      <c r="D53" t="s">
        <v>169</v>
      </c>
      <c r="E53" t="str">
        <f>A53&amp;B53&amp;"- "&amp;D53&amp;" ("&amp;Table1[[#This Row],[Credits]]&amp;" credits)"</f>
        <v>MATH102- College Algebra (you may have placed above or tested out) (3 credits)</v>
      </c>
      <c r="F53" t="s">
        <v>73</v>
      </c>
      <c r="G53" t="s">
        <v>73</v>
      </c>
      <c r="H53" t="s">
        <v>74</v>
      </c>
      <c r="I53" t="s">
        <v>74</v>
      </c>
      <c r="J53" t="s">
        <v>74</v>
      </c>
      <c r="K53" t="s">
        <v>75</v>
      </c>
      <c r="L53" t="s">
        <v>199</v>
      </c>
      <c r="M53" t="b">
        <v>0</v>
      </c>
      <c r="N53">
        <v>3</v>
      </c>
    </row>
    <row r="54" spans="1:14" x14ac:dyDescent="0.2">
      <c r="A54" t="s">
        <v>2</v>
      </c>
      <c r="B54" s="88">
        <v>104</v>
      </c>
      <c r="C54" t="str">
        <f t="shared" si="1"/>
        <v>MATH104</v>
      </c>
      <c r="D54" t="s">
        <v>170</v>
      </c>
      <c r="E54" t="str">
        <f>A54&amp;B54&amp;"- "&amp;D54&amp;" ("&amp;Table1[[#This Row],[Credits]]&amp;" credits)"</f>
        <v>MATH104- Finite Mathematics (you may have placed above or tested out) (4 credits)</v>
      </c>
      <c r="F54" t="s">
        <v>73</v>
      </c>
      <c r="G54" t="s">
        <v>75</v>
      </c>
      <c r="H54" t="s">
        <v>75</v>
      </c>
      <c r="I54" t="s">
        <v>75</v>
      </c>
      <c r="J54" t="s">
        <v>75</v>
      </c>
      <c r="K54" t="s">
        <v>75</v>
      </c>
      <c r="L54" t="s">
        <v>199</v>
      </c>
      <c r="M54" t="b">
        <v>0</v>
      </c>
      <c r="N54">
        <v>4</v>
      </c>
    </row>
    <row r="55" spans="1:14" x14ac:dyDescent="0.2">
      <c r="A55" t="s">
        <v>2</v>
      </c>
      <c r="B55" s="88">
        <v>123</v>
      </c>
      <c r="C55" t="str">
        <f t="shared" si="1"/>
        <v>MATH123</v>
      </c>
      <c r="D55" t="s">
        <v>152</v>
      </c>
      <c r="E55" t="str">
        <f>A55&amp;B55&amp;"- "&amp;D55&amp;" ("&amp;Table1[[#This Row],[Credits]]&amp;" credits)"</f>
        <v>MATH123- Calculus I (4 credits)</v>
      </c>
      <c r="F55" t="s">
        <v>73</v>
      </c>
      <c r="G55" t="s">
        <v>74</v>
      </c>
      <c r="H55" t="s">
        <v>75</v>
      </c>
      <c r="I55" t="s">
        <v>75</v>
      </c>
      <c r="J55" t="s">
        <v>74</v>
      </c>
      <c r="K55" t="s">
        <v>75</v>
      </c>
      <c r="L55" t="s">
        <v>154</v>
      </c>
      <c r="M55" t="b">
        <v>0</v>
      </c>
      <c r="N55">
        <v>4</v>
      </c>
    </row>
    <row r="56" spans="1:14" x14ac:dyDescent="0.2">
      <c r="A56" t="s">
        <v>2</v>
      </c>
      <c r="B56" s="88">
        <v>125</v>
      </c>
      <c r="C56" t="str">
        <f t="shared" si="1"/>
        <v>MATH125</v>
      </c>
      <c r="D56" t="s">
        <v>153</v>
      </c>
      <c r="E56" t="str">
        <f>A56&amp;B56&amp;"- "&amp;D56&amp;" ("&amp;Table1[[#This Row],[Credits]]&amp;" credits)"</f>
        <v>MATH125- Calculus II (4 credits)</v>
      </c>
      <c r="F56" t="s">
        <v>75</v>
      </c>
      <c r="G56" t="s">
        <v>75</v>
      </c>
      <c r="H56" t="s">
        <v>75</v>
      </c>
      <c r="I56" t="s">
        <v>75</v>
      </c>
      <c r="J56" t="s">
        <v>75</v>
      </c>
      <c r="K56" t="s">
        <v>75</v>
      </c>
      <c r="L56" t="s">
        <v>91</v>
      </c>
      <c r="M56" t="b">
        <v>0</v>
      </c>
      <c r="N56">
        <v>4</v>
      </c>
    </row>
    <row r="57" spans="1:14" x14ac:dyDescent="0.2">
      <c r="A57" t="s">
        <v>2</v>
      </c>
      <c r="B57" s="88">
        <v>201</v>
      </c>
      <c r="C57" t="str">
        <f t="shared" si="1"/>
        <v>MATH201</v>
      </c>
      <c r="D57" t="s">
        <v>35</v>
      </c>
      <c r="E57" t="str">
        <f>A57&amp;B57&amp;"- "&amp;D57&amp;" ("&amp;Table1[[#This Row],[Credits]]&amp;" credits)"</f>
        <v>MATH201- Introduction to Discrete Mathematics (3 credits)</v>
      </c>
      <c r="F57" t="s">
        <v>74</v>
      </c>
      <c r="G57" t="s">
        <v>74</v>
      </c>
      <c r="H57" t="s">
        <v>74</v>
      </c>
      <c r="I57" t="s">
        <v>75</v>
      </c>
      <c r="J57" t="s">
        <v>73</v>
      </c>
      <c r="K57" t="s">
        <v>75</v>
      </c>
      <c r="L57" t="s">
        <v>155</v>
      </c>
      <c r="M57" t="b">
        <v>0</v>
      </c>
      <c r="N57">
        <v>3</v>
      </c>
    </row>
    <row r="58" spans="1:14" x14ac:dyDescent="0.2">
      <c r="A58" t="s">
        <v>2</v>
      </c>
      <c r="B58" s="88">
        <v>204</v>
      </c>
      <c r="C58" t="str">
        <f t="shared" si="1"/>
        <v>MATH204</v>
      </c>
      <c r="D58" t="s">
        <v>190</v>
      </c>
      <c r="E58" t="str">
        <f>A58&amp;B58&amp;"- "&amp;D58&amp;" ("&amp;Table1[[#This Row],[Credits]]&amp;" credits)"</f>
        <v>MATH204- Math for Cyber Operations (you may have placed above or tested out) (5 credits)</v>
      </c>
      <c r="F58" t="s">
        <v>73</v>
      </c>
      <c r="G58" t="s">
        <v>73</v>
      </c>
      <c r="H58" t="s">
        <v>75</v>
      </c>
      <c r="I58" t="s">
        <v>75</v>
      </c>
      <c r="J58" t="s">
        <v>75</v>
      </c>
      <c r="K58" t="s">
        <v>75</v>
      </c>
      <c r="L58" t="s">
        <v>186</v>
      </c>
      <c r="M58" t="b">
        <v>0</v>
      </c>
      <c r="N58">
        <v>5</v>
      </c>
    </row>
    <row r="59" spans="1:14" x14ac:dyDescent="0.2">
      <c r="A59" t="s">
        <v>2</v>
      </c>
      <c r="B59" s="88">
        <v>281</v>
      </c>
      <c r="C59" t="str">
        <f t="shared" si="1"/>
        <v>MATH281</v>
      </c>
      <c r="D59" t="s">
        <v>25</v>
      </c>
      <c r="E59" t="str">
        <f>A59&amp;B59&amp;"- "&amp;D59&amp;" ("&amp;Table1[[#This Row],[Credits]]&amp;" credits)"</f>
        <v>MATH281- Intro to Statistics (3 credits)</v>
      </c>
      <c r="F59" t="s">
        <v>75</v>
      </c>
      <c r="G59" t="s">
        <v>73</v>
      </c>
      <c r="H59" t="s">
        <v>75</v>
      </c>
      <c r="I59" t="s">
        <v>75</v>
      </c>
      <c r="J59" t="s">
        <v>75</v>
      </c>
      <c r="K59" t="s">
        <v>75</v>
      </c>
      <c r="L59" t="s">
        <v>155</v>
      </c>
      <c r="M59" t="b">
        <v>0</v>
      </c>
      <c r="N59">
        <v>3</v>
      </c>
    </row>
    <row r="60" spans="1:14" x14ac:dyDescent="0.2">
      <c r="A60" t="s">
        <v>2</v>
      </c>
      <c r="B60" s="88">
        <v>316</v>
      </c>
      <c r="C60" t="str">
        <f t="shared" si="1"/>
        <v>MATH316</v>
      </c>
      <c r="D60" t="s">
        <v>36</v>
      </c>
      <c r="E60" t="str">
        <f>A60&amp;B60&amp;"- "&amp;D60&amp;" ("&amp;Table1[[#This Row],[Credits]]&amp;" credits)"</f>
        <v>MATH316- Discrete Mathematics (3 credits)</v>
      </c>
      <c r="F60" t="s">
        <v>73</v>
      </c>
      <c r="G60" t="s">
        <v>73</v>
      </c>
      <c r="H60" t="s">
        <v>75</v>
      </c>
      <c r="I60" t="s">
        <v>74</v>
      </c>
      <c r="J60" t="s">
        <v>75</v>
      </c>
      <c r="K60" t="s">
        <v>75</v>
      </c>
      <c r="L60" t="s">
        <v>84</v>
      </c>
      <c r="M60" t="b">
        <v>0</v>
      </c>
      <c r="N60">
        <v>3</v>
      </c>
    </row>
    <row r="61" spans="1:14" x14ac:dyDescent="0.2">
      <c r="A61" t="s">
        <v>2</v>
      </c>
      <c r="B61" s="88">
        <v>381</v>
      </c>
      <c r="C61" t="str">
        <f t="shared" si="1"/>
        <v>MATH381</v>
      </c>
      <c r="D61" t="s">
        <v>187</v>
      </c>
      <c r="E61" t="str">
        <f>A61&amp;B61&amp;"- "&amp;D61&amp;" ("&amp;Table1[[#This Row],[Credits]]&amp;" credits)"</f>
        <v>MATH381- Introduction to Probability and Statistics (3 credits)</v>
      </c>
      <c r="F61" t="s">
        <v>75</v>
      </c>
      <c r="G61" t="s">
        <v>75</v>
      </c>
      <c r="H61" t="s">
        <v>75</v>
      </c>
      <c r="I61" t="s">
        <v>75</v>
      </c>
      <c r="J61" t="s">
        <v>75</v>
      </c>
      <c r="K61" t="s">
        <v>75</v>
      </c>
      <c r="L61" t="s">
        <v>93</v>
      </c>
      <c r="M61" t="b">
        <v>0</v>
      </c>
      <c r="N61">
        <v>3</v>
      </c>
    </row>
    <row r="62" spans="1:14" x14ac:dyDescent="0.2">
      <c r="A62" t="s">
        <v>158</v>
      </c>
      <c r="B62" s="88">
        <v>101</v>
      </c>
      <c r="C62" t="str">
        <f t="shared" si="1"/>
        <v>SPCM101</v>
      </c>
      <c r="D62" t="s">
        <v>163</v>
      </c>
      <c r="E62" t="str">
        <f>A62&amp;B62&amp;"- "&amp;D62&amp;" ("&amp;Table1[[#This Row],[Credits]]&amp;" credits)"</f>
        <v>SPCM101- GenEd Speech, May also take SPCM215 or SPCM222 (3 credits)</v>
      </c>
      <c r="F62" t="s">
        <v>73</v>
      </c>
      <c r="G62" t="s">
        <v>74</v>
      </c>
      <c r="H62" t="s">
        <v>73</v>
      </c>
      <c r="I62" t="s">
        <v>74</v>
      </c>
      <c r="J62" t="s">
        <v>73</v>
      </c>
      <c r="K62" t="s">
        <v>75</v>
      </c>
      <c r="M62" t="b">
        <v>1</v>
      </c>
      <c r="N62">
        <v>3</v>
      </c>
    </row>
    <row r="63" spans="1:14" x14ac:dyDescent="0.2">
      <c r="A63" t="s">
        <v>176</v>
      </c>
      <c r="B63" s="88">
        <v>100</v>
      </c>
      <c r="C63" t="str">
        <f t="shared" si="1"/>
        <v>WEL100</v>
      </c>
      <c r="D63" t="s">
        <v>179</v>
      </c>
      <c r="E63" t="str">
        <f>A63&amp;B63&amp;"- "&amp;D63&amp;" ("&amp;Table1[[#This Row],[Credits]]&amp;" credits)"</f>
        <v>WEL100- Wellness for Life (1 credit) (1 credits)</v>
      </c>
      <c r="F63" t="s">
        <v>73</v>
      </c>
      <c r="G63" t="s">
        <v>73</v>
      </c>
      <c r="H63" t="s">
        <v>73</v>
      </c>
      <c r="I63" t="s">
        <v>73</v>
      </c>
      <c r="J63" t="s">
        <v>73</v>
      </c>
      <c r="K63" t="s">
        <v>75</v>
      </c>
      <c r="M63" t="b">
        <v>0</v>
      </c>
      <c r="N63">
        <v>1</v>
      </c>
    </row>
    <row r="64" spans="1:14" x14ac:dyDescent="0.2">
      <c r="A64" t="s">
        <v>176</v>
      </c>
      <c r="B64" s="88" t="s">
        <v>177</v>
      </c>
      <c r="C64" t="str">
        <f t="shared" si="1"/>
        <v>WEL100L</v>
      </c>
      <c r="D64" t="s">
        <v>178</v>
      </c>
      <c r="E64" t="str">
        <f>A64&amp;B64&amp;"- "&amp;D64&amp;" ("&amp;Table1[[#This Row],[Credits]]&amp;" credits)"</f>
        <v>WEL100L- Wellness for Life Lab (1 credit) (1 credits)</v>
      </c>
      <c r="F64" t="s">
        <v>73</v>
      </c>
      <c r="G64" t="s">
        <v>73</v>
      </c>
      <c r="H64" t="s">
        <v>73</v>
      </c>
      <c r="I64" t="s">
        <v>73</v>
      </c>
      <c r="J64" t="s">
        <v>73</v>
      </c>
      <c r="K64" t="s">
        <v>75</v>
      </c>
      <c r="M64" t="b">
        <v>0</v>
      </c>
      <c r="N64">
        <v>1</v>
      </c>
    </row>
  </sheetData>
  <sortState ref="A2:L43">
    <sortCondition ref="C10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2016_CyberOps</vt:lpstr>
      <vt:lpstr>2016_NetSec</vt:lpstr>
      <vt:lpstr>2016_AS_NetSec</vt:lpstr>
      <vt:lpstr>2016_CompSci</vt:lpstr>
      <vt:lpstr>Degree Comparison</vt:lpstr>
      <vt:lpstr>Rotation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2016-04-19T16:03:40Z</dcterms:created>
  <dcterms:modified xsi:type="dcterms:W3CDTF">2016-09-19T21:42:01Z</dcterms:modified>
</cp:coreProperties>
</file>